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923"/>
  </bookViews>
  <sheets>
    <sheet name="综合单价分析表" sheetId="29" r:id="rId1"/>
    <sheet name="Sheet1" sheetId="31" state="hidden" r:id="rId2"/>
    <sheet name="问题" sheetId="30" state="hidden" r:id="rId3"/>
    <sheet name="综合单价分析表样表" sheetId="26" state="hidden" r:id="rId4"/>
    <sheet name="Sheet2" sheetId="27" state="hidden" r:id="rId5"/>
    <sheet name="111" sheetId="20" state="hidden" r:id="rId6"/>
    <sheet name="Sheet3" sheetId="28" state="hidden" r:id="rId7"/>
  </sheets>
  <definedNames>
    <definedName name="_xlnm._FilterDatabase" localSheetId="0" hidden="1">综合单价分析表!$A$3:$L$3</definedName>
  </definedNames>
  <calcPr calcId="144525"/>
</workbook>
</file>

<file path=xl/sharedStrings.xml><?xml version="1.0" encoding="utf-8"?>
<sst xmlns="http://schemas.openxmlformats.org/spreadsheetml/2006/main" count="362" uniqueCount="146">
  <si>
    <t>新天地3#地块地暖工程清单</t>
  </si>
  <si>
    <t>工程量清单综合单价表</t>
  </si>
  <si>
    <t>序号</t>
  </si>
  <si>
    <t>分项工程名称及特征</t>
  </si>
  <si>
    <t>工程量计算规则</t>
  </si>
  <si>
    <t>单位</t>
  </si>
  <si>
    <t>暂定工程量</t>
  </si>
  <si>
    <t>税前单价（材料A）</t>
  </si>
  <si>
    <t>税前单价（安装B）</t>
  </si>
  <si>
    <t>税前综合单价（A+B)</t>
  </si>
  <si>
    <t>综合合价</t>
  </si>
  <si>
    <t>品牌</t>
  </si>
  <si>
    <t>一、户内部分</t>
  </si>
  <si>
    <t>铜球阀（供应、安装） DN25</t>
  </si>
  <si>
    <t>按地暖实铺面积计算，不含非地暖区域（包括但不限于排烟道、阳台等），厨房、卫生间内有分集水器的，地暖面积仅计算地暖管实铺面积，包含多次重复压力试验、调试、移交</t>
  </si>
  <si>
    <t>个</t>
  </si>
  <si>
    <t>上阀二厂、渤海、卡尔斯、开维喜</t>
  </si>
  <si>
    <t>过滤器（供应、安装） DN25</t>
  </si>
  <si>
    <t>铜闸阀（供应、安装）DN25</t>
  </si>
  <si>
    <t>液晶温控面板（供应及安装 、接线、调试）</t>
  </si>
  <si>
    <t>自荐品牌，与电动温控阀配套，与精装修配套</t>
  </si>
  <si>
    <t>温控线RVV3*1.5
（供应、安装以及电驱动器的接驳）</t>
  </si>
  <si>
    <t>米</t>
  </si>
  <si>
    <t>源力牌</t>
  </si>
  <si>
    <t>自带热电驱动器分集水器（不带箱体,分区域独立温度控制）（供应、安装），铜制，3回路、DN25</t>
  </si>
  <si>
    <t>套</t>
  </si>
  <si>
    <t>推荐品牌：公元、联塑、金牛、伟星（或档次不低于推荐品牌的同类产品）</t>
  </si>
  <si>
    <t>自带热电驱动器分集水器（不带箱体,分区域独立温度控制）（供应、安装），铜制，4回路、DN25</t>
  </si>
  <si>
    <t>自带热电驱动器分集水器（不带箱体,分区域独立温度控制）（供应、安装），铜制，5回路、DN25</t>
  </si>
  <si>
    <t>自带热电驱动器分集水器（不带箱体,分区域独立温度控制）（供应、安装），铜制，6回路、DN32</t>
  </si>
  <si>
    <t>自带热电驱动器分集水器（不带箱体,分区域独立温度控制）（供应、安装），铜制，7回路、DN32</t>
  </si>
  <si>
    <t>自带热电驱动器分集水器（不带箱体,分区域独立温度控制）（供应、安装），铜制，8回路、DN32</t>
  </si>
  <si>
    <t>温控阀电动阀头</t>
  </si>
  <si>
    <t>（不含增值税）综合单价部分小计1）</t>
  </si>
  <si>
    <t>/</t>
  </si>
  <si>
    <t>暂定工程量（m2）</t>
  </si>
  <si>
    <t>平米含量</t>
  </si>
  <si>
    <t>地暖盘管PERT（供应、安装），De20*2.3 S4系列，含穿墙套管（PVC管）</t>
  </si>
  <si>
    <r>
      <rPr>
        <sz val="14"/>
        <rFont val="Times New Roman"/>
        <charset val="134"/>
      </rPr>
      <t>20</t>
    </r>
    <r>
      <rPr>
        <sz val="14"/>
        <rFont val="宋体"/>
        <charset val="134"/>
      </rPr>
      <t>厚挤塑聚苯乙烯泡沫塑料保温板及边界保温带
板材应符合《绝热用模塑聚苯乙烯泡沫塑料》</t>
    </r>
    <r>
      <rPr>
        <sz val="14"/>
        <rFont val="Times New Roman"/>
        <charset val="134"/>
      </rPr>
      <t>GB/T10801.1</t>
    </r>
    <r>
      <rPr>
        <sz val="14"/>
        <rFont val="宋体"/>
        <charset val="134"/>
      </rPr>
      <t>中规定</t>
    </r>
    <r>
      <rPr>
        <sz val="14"/>
        <rFont val="Times New Roman"/>
        <charset val="134"/>
      </rPr>
      <t>,</t>
    </r>
    <r>
      <rPr>
        <sz val="14"/>
        <rFont val="宋体"/>
        <charset val="134"/>
      </rPr>
      <t>容重应≥</t>
    </r>
    <r>
      <rPr>
        <sz val="14"/>
        <rFont val="Times New Roman"/>
        <charset val="134"/>
      </rPr>
      <t>20Kg/m3,</t>
    </r>
    <r>
      <rPr>
        <sz val="14"/>
        <rFont val="宋体"/>
        <charset val="134"/>
      </rPr>
      <t>压缩强度</t>
    </r>
    <r>
      <rPr>
        <sz val="14"/>
        <rFont val="Times New Roman"/>
        <charset val="134"/>
      </rPr>
      <t>(</t>
    </r>
    <r>
      <rPr>
        <sz val="14"/>
        <rFont val="宋体"/>
        <charset val="134"/>
      </rPr>
      <t xml:space="preserve">即在
</t>
    </r>
    <r>
      <rPr>
        <sz val="14"/>
        <rFont val="Times New Roman"/>
        <charset val="134"/>
      </rPr>
      <t>10%</t>
    </r>
    <r>
      <rPr>
        <sz val="14"/>
        <rFont val="宋体"/>
        <charset val="134"/>
      </rPr>
      <t>形变下的压缩应力</t>
    </r>
    <r>
      <rPr>
        <sz val="14"/>
        <rFont val="Times New Roman"/>
        <charset val="134"/>
      </rPr>
      <t>)</t>
    </r>
    <r>
      <rPr>
        <sz val="14"/>
        <rFont val="宋体"/>
        <charset val="134"/>
      </rPr>
      <t xml:space="preserve">≥
</t>
    </r>
    <r>
      <rPr>
        <sz val="14"/>
        <rFont val="Times New Roman"/>
        <charset val="134"/>
      </rPr>
      <t>100kPa,</t>
    </r>
    <r>
      <rPr>
        <sz val="14"/>
        <rFont val="宋体"/>
        <charset val="134"/>
      </rPr>
      <t>导热系数入≤</t>
    </r>
    <r>
      <rPr>
        <sz val="14"/>
        <rFont val="Times New Roman"/>
        <charset val="134"/>
      </rPr>
      <t>0.041W/(m2k</t>
    </r>
    <r>
      <rPr>
        <sz val="14"/>
        <rFont val="宋体"/>
        <charset val="134"/>
      </rPr>
      <t>）</t>
    </r>
    <r>
      <rPr>
        <sz val="14"/>
        <rFont val="Times New Roman"/>
        <charset val="134"/>
      </rPr>
      <t xml:space="preserve">
</t>
    </r>
  </si>
  <si>
    <t>平米</t>
  </si>
  <si>
    <t>0.2厚真空镀锌铝聚酯薄膜（包括地板辐射采暖专用反射膜的供应及安装，其他一切所需的附件）</t>
  </si>
  <si>
    <t>地暖盘管柔性套管及其他辅材等（供应、安装）</t>
  </si>
  <si>
    <t>（不含增值税）平米包干部分小计2</t>
  </si>
  <si>
    <t>（不含增值税）户内部分合计=小计1+小计2</t>
  </si>
  <si>
    <t>平米综合单价</t>
  </si>
  <si>
    <t>二、户外部分</t>
  </si>
  <si>
    <t>工程量</t>
  </si>
  <si>
    <t>税前单价（A+B)</t>
  </si>
  <si>
    <t>S4热水PPR塑料管DE32
（规格32*4.4）</t>
  </si>
  <si>
    <t>PPR塑料管（供应及安装，包括切管、清理、上零件、调直、管道、管件及管卡连接及安装、管井碰头、套管的制作及安装、洞口封堵、管道清洗、水压及泄漏试验管件、支架等）</t>
  </si>
  <si>
    <t>中财、联塑、公元、金牛、上塑</t>
  </si>
  <si>
    <t>橡塑保温（绝热材料品种：25mm的B1级泡沫橡塑保温材料,橡塑保温材料导热系数0℃时为
0.03W/m℃,湿阻因子不小于10000,氧指数不小于35;）</t>
  </si>
  <si>
    <t>（供应及安装，管道绝热，保温层外覆玻璃纤维复合铝箔保护层）</t>
  </si>
  <si>
    <t>m³</t>
  </si>
  <si>
    <t>合计</t>
  </si>
  <si>
    <t>总计（含税）</t>
  </si>
  <si>
    <t>注：施工内容：分集水器供应及安装、地暖盘管供应及安装、分集水器的连接阀门的供应及安装、调试：地暖系统调试、打压；带压交房，压力等级不低于0.4MPa,负责与管道井内热表的接驳。配合土建承包单位的施工进度要求进行协调及施工配合，参与工作面交接并签字。</t>
  </si>
  <si>
    <t>1.应建设单位要求,住宅户内设置低温热水地板辐射供暖系统 ;设计供暖运行方式为连续供暖方式。</t>
  </si>
  <si>
    <t>2.供暖系统形式:住宅供暖干管系统采用双管异程式,下供下回,供回水立管设置于水暖井内。</t>
  </si>
  <si>
    <t>3.各楼供暖系统的热负荷及系统阻力详见供暖系统图。</t>
  </si>
  <si>
    <t>4.本工程为低温热水地板辐射供暖系统,房间内温控面板,用户可自行</t>
  </si>
  <si>
    <t>设置室内温度范围。分集水器内各环路设自动预调节阀,安装完毕后,通过调节此阀门达到控制各室内温度保持相对恒定。</t>
  </si>
  <si>
    <t>所有单体,从水暖管井至各户分集水器的埋地管道采用热水PRR管, 管材按使用条件分级4,S4系列管材,</t>
  </si>
  <si>
    <t xml:space="preserve">管材规格为De32x4.4(外径X壁厚),热熔承插连接;地板辐射供暖加热管采用交联聚乙烯PE-RT管, </t>
  </si>
  <si>
    <t>使用条件分级4级,S4系列管材,管材规格壁厚为De20x2.3,热熔连接,垫层内无接头;以上所选化学管材均</t>
  </si>
  <si>
    <t>应保证在ISO/10508使用条件规定工作温度下,累计使用寿命不低于50年。</t>
  </si>
  <si>
    <t>5.投标报价时应提供主材样品进行封样，依据所提供样品进行报价以及定价，若后期材料要求发生改变，可酌情进行调整。</t>
  </si>
  <si>
    <t>1#</t>
  </si>
  <si>
    <t>2#</t>
  </si>
  <si>
    <t>3#</t>
  </si>
  <si>
    <t>4#</t>
  </si>
  <si>
    <t>5#</t>
  </si>
  <si>
    <t>6#</t>
  </si>
  <si>
    <t>7#</t>
  </si>
  <si>
    <t>红岛经济区河套安置房工程</t>
  </si>
  <si>
    <t>合价</t>
  </si>
  <si>
    <t>品牌要求（勾选）</t>
  </si>
  <si>
    <t>钢制卫浴散热器（安装），中心距500mm，高度780mm</t>
  </si>
  <si>
    <t>按地暖实铺面积计算，不含卫生间及非地暖区域（包括但不限于排烟道、阳台等），厨房、卫生间内有分集水器的，地暖面积仅计算地暖管实铺面积。</t>
  </si>
  <si>
    <t>组</t>
  </si>
  <si>
    <t>角阀（供应、安装），DN15</t>
  </si>
  <si>
    <t>铜过滤器（供应、安装），DN25</t>
  </si>
  <si>
    <t>铜球阀（供应、安装），DN25</t>
  </si>
  <si>
    <t>自力式两通恒温阀（供应、安装），DN15</t>
  </si>
  <si>
    <t>压差旁通组件（供应、安装）</t>
  </si>
  <si>
    <t>分集水器（含箱体，壁厚1.5mm）（供应、安装），铜制，4回路，直径DN25</t>
  </si>
  <si>
    <t>分集水器（含箱体，壁厚1.5mm）（供应、安装），铜制，5回路，直径DN25</t>
  </si>
  <si>
    <t>分集水器（含箱体，壁厚1.5mm）（供应、安装），铜制，6回路，直径DN25</t>
  </si>
  <si>
    <t>分集水器（含箱体，壁厚1.5mm）（供应、安装），铜制，7回路，直径DN25</t>
  </si>
  <si>
    <t>（不含增值税）综合单价部分小计1</t>
  </si>
  <si>
    <t>税前单价</t>
  </si>
  <si>
    <t>单价</t>
  </si>
  <si>
    <t>地暖盘管PERT（供应、安装），De20*2.3 S4系列</t>
  </si>
  <si>
    <t>聚苯乙烯泡沫塑料板（供应、安装），厚度：20mm</t>
  </si>
  <si>
    <t>上层钢丝网（供应、安装），Φ2.5mm50*50钢丝网</t>
  </si>
  <si>
    <t>反射膜（供应、安装）</t>
  </si>
  <si>
    <t>其他（其他一切附属材料供应及安装，调试，打压）</t>
  </si>
  <si>
    <t>地暖主管PE-RT管，De32*2.9 S5系列</t>
  </si>
  <si>
    <t>工程内容：1、管道井内阀门或热计量表后（不含热量表、阀门）至分集水器的地暖入户管供应及安装；2、管井内地暖入户管与采暖主管的接驳；3、调试打压。工程量计算规则：根据图示，按照延长米计算</t>
  </si>
  <si>
    <t>注：施工内容：分集水器供应及安装、地暖盘管供应及安装、分集水器的连接阀门的供应及安装、散热器进出口阀门的供应及安装；散热器负责安装（主材甲供）；散热器接地线连接。调试：地暖系统调试、打压；带压交房，压力等级不低于0.4MPa。配合土建承包单位的施工进度要求进行协调及施工配合，参与工作面交接并签字。</t>
  </si>
  <si>
    <t>附件1：                               工程量清单综合单价表</t>
  </si>
  <si>
    <t>杰克龙、埃美柯、浙江玉环</t>
  </si>
  <si>
    <t>洁利达、宁波日安、盛世博扬</t>
  </si>
  <si>
    <t>联塑、中财、伟星、金牛</t>
  </si>
  <si>
    <t>元</t>
  </si>
  <si>
    <t>二次报价单附件：</t>
  </si>
  <si>
    <t>黄岛区双星轮胎老厂区开发项目I地块
地暖工程报价单明细（二次报价）</t>
  </si>
  <si>
    <t>（一）综合单价部分：</t>
  </si>
  <si>
    <t>项目名称</t>
  </si>
  <si>
    <t>规格</t>
  </si>
  <si>
    <t>计算规则</t>
  </si>
  <si>
    <t>预估数量</t>
  </si>
  <si>
    <t>单价（元）</t>
  </si>
  <si>
    <t>合价（元）</t>
  </si>
  <si>
    <t>备注</t>
  </si>
  <si>
    <t>品牌要求</t>
  </si>
  <si>
    <t>钢制卫浴散热器（安装）</t>
  </si>
  <si>
    <t xml:space="preserve">中心距550mm，高度1200mm
设计工况下散热量285 W/组（△t=22℃）]
</t>
  </si>
  <si>
    <t>按地暖实铺面积计算，不含卫生间及非地暖区域（包括但不限于排烟道、阳台等），厨房地暖面积仅计算地暖管实铺面积。</t>
  </si>
  <si>
    <t>主材甲供材，仅安装</t>
  </si>
  <si>
    <t>铜球阀（供应、安装）</t>
  </si>
  <si>
    <t>DN15</t>
  </si>
  <si>
    <t>散热器支管处</t>
  </si>
  <si>
    <t>自力式两通恒温阀（供应、安装）</t>
  </si>
  <si>
    <t>分集水器（含箱体，壁厚1.5mm）（供应、安装）</t>
  </si>
  <si>
    <t>3回路，1寸口径</t>
  </si>
  <si>
    <t>手动控制分集水器（自带排水、泄气阀）</t>
  </si>
  <si>
    <t>4回路，1寸口径</t>
  </si>
  <si>
    <t>5回路，1寸口径</t>
  </si>
  <si>
    <t>DN20</t>
  </si>
  <si>
    <t>进分集水器管道处</t>
  </si>
  <si>
    <t>（二）平米包干部分：</t>
  </si>
  <si>
    <t>平米综合单价（元）</t>
  </si>
  <si>
    <t>地暖安装（供应、安装）（含完成该项工程的一切费用）</t>
  </si>
  <si>
    <t>地暖盘管PERT</t>
  </si>
  <si>
    <t>Φ20</t>
  </si>
  <si>
    <t>上层钢丝网层直径2.5mm,网格50*50mm，De20*2.0耐热聚乙烯PE-RT，下层钢丝网层直径2.5mm,网格100*100mm，20mm厚的挤塑聚苯板，上铺铝箔，沿外墙内侧贴20*50mm高挤塑聚苯板保温层，高与填充层上皮平。含散热器支管暗敷设区域的剔槽。带压交房，将管道吹水。</t>
  </si>
  <si>
    <t>保温板</t>
  </si>
  <si>
    <t>厚度：20mm</t>
  </si>
  <si>
    <t>钢丝网</t>
  </si>
  <si>
    <t>Φ2.5mm50*50钢丝网</t>
  </si>
  <si>
    <t>Φ2.5mm100*100钢丝网</t>
  </si>
  <si>
    <t>反射膜</t>
  </si>
  <si>
    <t>其他附属材料</t>
  </si>
  <si>
    <t>施工费</t>
  </si>
  <si>
    <t>合平米单价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</si>
</sst>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  <numFmt numFmtId="178" formatCode="0.00_);[Red]\(0.00\)"/>
  </numFmts>
  <fonts count="44">
    <font>
      <sz val="11"/>
      <color theme="1"/>
      <name val="宋体"/>
      <charset val="134"/>
      <scheme val="minor"/>
    </font>
    <font>
      <sz val="1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"/>
      <color theme="1"/>
      <name val="宋体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sz val="14"/>
      <name val="SimSun"/>
      <charset val="134"/>
    </font>
    <font>
      <sz val="14"/>
      <color theme="1"/>
      <name val="Times New Roman"/>
      <charset val="134"/>
    </font>
    <font>
      <sz val="14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2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5" fillId="14" borderId="29" applyNumberFormat="0" applyAlignment="0" applyProtection="0">
      <alignment vertical="center"/>
    </xf>
    <xf numFmtId="0" fontId="32" fillId="14" borderId="24" applyNumberFormat="0" applyAlignment="0" applyProtection="0">
      <alignment vertical="center"/>
    </xf>
    <xf numFmtId="0" fontId="31" fillId="13" borderId="27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3" fillId="0" borderId="0"/>
    <xf numFmtId="0" fontId="22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0" borderId="0">
      <alignment vertical="center"/>
    </xf>
    <xf numFmtId="0" fontId="0" fillId="0" borderId="0"/>
  </cellStyleXfs>
  <cellXfs count="104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7" fontId="16" fillId="0" borderId="2" xfId="2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1" fillId="0" borderId="0" xfId="0" applyFont="1" applyFill="1"/>
    <xf numFmtId="0" fontId="19" fillId="0" borderId="0" xfId="0" applyFont="1" applyFill="1"/>
    <xf numFmtId="0" fontId="13" fillId="0" borderId="0" xfId="0" applyFont="1" applyAlignment="1"/>
    <xf numFmtId="0" fontId="20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2" fontId="1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已增加-杭政储出(2014)39号地块施工总承包工程清单（机电201150726）投标书DG1 最新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5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123825</xdr:colOff>
      <xdr:row>6</xdr:row>
      <xdr:rowOff>104775</xdr:rowOff>
    </xdr:from>
    <xdr:to>
      <xdr:col>15</xdr:col>
      <xdr:colOff>360634</xdr:colOff>
      <xdr:row>21</xdr:row>
      <xdr:rowOff>66358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02055"/>
          <a:ext cx="9494520" cy="2704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outlinePr summaryRight="0"/>
  </sheetPr>
  <dimension ref="A1:L43"/>
  <sheetViews>
    <sheetView tabSelected="1" zoomScale="70" zoomScaleNormal="70" topLeftCell="A2" workbookViewId="0">
      <pane ySplit="2" topLeftCell="A4" activePane="bottomLeft" state="frozen"/>
      <selection/>
      <selection pane="bottomLeft" activeCell="M20" sqref="M20"/>
    </sheetView>
  </sheetViews>
  <sheetFormatPr defaultColWidth="9" defaultRowHeight="17.4"/>
  <cols>
    <col min="1" max="1" width="6.87962962962963" style="70" customWidth="1"/>
    <col min="2" max="2" width="23.25" style="70" customWidth="1"/>
    <col min="3" max="3" width="17.3796296296296" style="70" customWidth="1"/>
    <col min="4" max="4" width="5.62962962962963" style="70" customWidth="1"/>
    <col min="5" max="5" width="10.5" style="70" customWidth="1"/>
    <col min="6" max="8" width="15.1296296296296" style="70" customWidth="1"/>
    <col min="9" max="9" width="17.1296296296296" style="70" customWidth="1"/>
    <col min="10" max="10" width="29.25" style="71" customWidth="1"/>
    <col min="11" max="11" width="9" style="70"/>
    <col min="12" max="12" width="19" style="70" customWidth="1"/>
    <col min="13" max="16384" width="9" style="70"/>
  </cols>
  <sheetData>
    <row r="1" ht="44.25" customHeight="1" spans="1:10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ht="25.5" customHeight="1" spans="1:1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93"/>
    </row>
    <row r="3" ht="49.5" customHeight="1" spans="1:11">
      <c r="A3" s="75" t="s">
        <v>2</v>
      </c>
      <c r="B3" s="75" t="s">
        <v>3</v>
      </c>
      <c r="C3" s="75" t="s">
        <v>4</v>
      </c>
      <c r="D3" s="75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93"/>
    </row>
    <row r="4" ht="23.1" customHeight="1" spans="1:11">
      <c r="A4" s="76" t="s">
        <v>12</v>
      </c>
      <c r="B4" s="77"/>
      <c r="C4" s="77"/>
      <c r="D4" s="77"/>
      <c r="E4" s="77"/>
      <c r="F4" s="77"/>
      <c r="G4" s="77"/>
      <c r="H4" s="77"/>
      <c r="I4" s="77"/>
      <c r="J4" s="94"/>
      <c r="K4" s="93"/>
    </row>
    <row r="5" s="67" customFormat="1" ht="37.5" customHeight="1" spans="1:11">
      <c r="A5" s="78">
        <v>1</v>
      </c>
      <c r="B5" s="78" t="s">
        <v>13</v>
      </c>
      <c r="C5" s="79" t="s">
        <v>14</v>
      </c>
      <c r="D5" s="78" t="s">
        <v>15</v>
      </c>
      <c r="E5" s="78">
        <v>1752</v>
      </c>
      <c r="F5" s="78"/>
      <c r="G5" s="78"/>
      <c r="H5" s="78">
        <f>F5+G5</f>
        <v>0</v>
      </c>
      <c r="I5" s="78">
        <f>E5*H5</f>
        <v>0</v>
      </c>
      <c r="J5" s="78" t="s">
        <v>16</v>
      </c>
      <c r="K5" s="95"/>
    </row>
    <row r="6" s="67" customFormat="1" ht="37.5" customHeight="1" spans="1:11">
      <c r="A6" s="78">
        <v>2</v>
      </c>
      <c r="B6" s="78" t="s">
        <v>17</v>
      </c>
      <c r="C6" s="80"/>
      <c r="D6" s="78" t="s">
        <v>15</v>
      </c>
      <c r="E6" s="78">
        <v>876</v>
      </c>
      <c r="F6" s="78"/>
      <c r="G6" s="78"/>
      <c r="H6" s="78">
        <f>F6+G6</f>
        <v>0</v>
      </c>
      <c r="I6" s="78">
        <f>E6*H6</f>
        <v>0</v>
      </c>
      <c r="J6" s="78" t="s">
        <v>16</v>
      </c>
      <c r="K6" s="95"/>
    </row>
    <row r="7" s="67" customFormat="1" ht="37.5" customHeight="1" spans="1:11">
      <c r="A7" s="78">
        <v>3</v>
      </c>
      <c r="B7" s="78" t="s">
        <v>18</v>
      </c>
      <c r="C7" s="80"/>
      <c r="D7" s="78" t="s">
        <v>15</v>
      </c>
      <c r="E7" s="78">
        <v>876</v>
      </c>
      <c r="F7" s="78"/>
      <c r="G7" s="78"/>
      <c r="H7" s="78">
        <f>F7+G7</f>
        <v>0</v>
      </c>
      <c r="I7" s="78">
        <f>E7*H7</f>
        <v>0</v>
      </c>
      <c r="J7" s="78" t="s">
        <v>16</v>
      </c>
      <c r="K7" s="95"/>
    </row>
    <row r="8" s="68" customFormat="1" ht="56.25" customHeight="1" spans="1:12">
      <c r="A8" s="78">
        <v>4</v>
      </c>
      <c r="B8" s="81" t="s">
        <v>19</v>
      </c>
      <c r="C8" s="80"/>
      <c r="D8" s="78" t="s">
        <v>15</v>
      </c>
      <c r="E8" s="78">
        <v>5960</v>
      </c>
      <c r="F8" s="78"/>
      <c r="G8" s="78"/>
      <c r="H8" s="78">
        <f t="shared" ref="H8:H16" si="0">F8+G8</f>
        <v>0</v>
      </c>
      <c r="I8" s="78">
        <f t="shared" ref="I8:I16" si="1">E8*H8</f>
        <v>0</v>
      </c>
      <c r="J8" s="78" t="s">
        <v>20</v>
      </c>
      <c r="K8" s="96"/>
      <c r="L8" s="97"/>
    </row>
    <row r="9" s="68" customFormat="1" ht="58.5" customHeight="1" spans="1:11">
      <c r="A9" s="78">
        <v>5</v>
      </c>
      <c r="B9" s="81" t="s">
        <v>21</v>
      </c>
      <c r="C9" s="80"/>
      <c r="D9" s="78" t="s">
        <v>22</v>
      </c>
      <c r="E9" s="78">
        <v>41720</v>
      </c>
      <c r="F9" s="78"/>
      <c r="G9" s="78"/>
      <c r="H9" s="78">
        <f t="shared" si="0"/>
        <v>0</v>
      </c>
      <c r="I9" s="78">
        <f t="shared" si="1"/>
        <v>0</v>
      </c>
      <c r="J9" s="78" t="s">
        <v>23</v>
      </c>
      <c r="K9" s="96"/>
    </row>
    <row r="10" ht="109.15" customHeight="1" spans="1:11">
      <c r="A10" s="78">
        <v>6</v>
      </c>
      <c r="B10" s="81" t="s">
        <v>24</v>
      </c>
      <c r="C10" s="80"/>
      <c r="D10" s="78" t="s">
        <v>25</v>
      </c>
      <c r="E10" s="78">
        <v>2</v>
      </c>
      <c r="F10" s="78"/>
      <c r="G10" s="78"/>
      <c r="H10" s="78">
        <f t="shared" si="0"/>
        <v>0</v>
      </c>
      <c r="I10" s="78">
        <f t="shared" si="1"/>
        <v>0</v>
      </c>
      <c r="J10" s="78" t="s">
        <v>26</v>
      </c>
      <c r="K10" s="93"/>
    </row>
    <row r="11" ht="114" customHeight="1" spans="1:11">
      <c r="A11" s="78">
        <v>7</v>
      </c>
      <c r="B11" s="81" t="s">
        <v>27</v>
      </c>
      <c r="C11" s="80"/>
      <c r="D11" s="78" t="s">
        <v>25</v>
      </c>
      <c r="E11" s="78">
        <v>3</v>
      </c>
      <c r="F11" s="78"/>
      <c r="G11" s="78"/>
      <c r="H11" s="78">
        <f t="shared" si="0"/>
        <v>0</v>
      </c>
      <c r="I11" s="78">
        <f t="shared" si="1"/>
        <v>0</v>
      </c>
      <c r="J11" s="78" t="s">
        <v>26</v>
      </c>
      <c r="K11" s="93"/>
    </row>
    <row r="12" ht="105" customHeight="1" spans="1:11">
      <c r="A12" s="78">
        <v>8</v>
      </c>
      <c r="B12" s="81" t="s">
        <v>28</v>
      </c>
      <c r="C12" s="80"/>
      <c r="D12" s="78" t="s">
        <v>25</v>
      </c>
      <c r="E12" s="78">
        <v>102</v>
      </c>
      <c r="F12" s="78"/>
      <c r="G12" s="78"/>
      <c r="H12" s="78">
        <f t="shared" si="0"/>
        <v>0</v>
      </c>
      <c r="I12" s="78">
        <f t="shared" si="1"/>
        <v>0</v>
      </c>
      <c r="J12" s="78" t="s">
        <v>26</v>
      </c>
      <c r="K12" s="93"/>
    </row>
    <row r="13" ht="108.6" customHeight="1" spans="1:11">
      <c r="A13" s="78">
        <v>9</v>
      </c>
      <c r="B13" s="81" t="s">
        <v>29</v>
      </c>
      <c r="C13" s="80"/>
      <c r="D13" s="78" t="s">
        <v>25</v>
      </c>
      <c r="E13" s="78">
        <v>170</v>
      </c>
      <c r="F13" s="78"/>
      <c r="G13" s="78"/>
      <c r="H13" s="78">
        <f t="shared" si="0"/>
        <v>0</v>
      </c>
      <c r="I13" s="78">
        <f t="shared" si="1"/>
        <v>0</v>
      </c>
      <c r="J13" s="78" t="s">
        <v>26</v>
      </c>
      <c r="K13" s="93"/>
    </row>
    <row r="14" ht="105" customHeight="1" spans="1:11">
      <c r="A14" s="78">
        <v>10</v>
      </c>
      <c r="B14" s="81" t="s">
        <v>30</v>
      </c>
      <c r="C14" s="80"/>
      <c r="D14" s="78" t="s">
        <v>25</v>
      </c>
      <c r="E14" s="78">
        <v>380</v>
      </c>
      <c r="F14" s="78"/>
      <c r="G14" s="78"/>
      <c r="H14" s="78">
        <f t="shared" si="0"/>
        <v>0</v>
      </c>
      <c r="I14" s="78">
        <f t="shared" si="1"/>
        <v>0</v>
      </c>
      <c r="J14" s="78" t="s">
        <v>26</v>
      </c>
      <c r="K14" s="93"/>
    </row>
    <row r="15" ht="112.15" customHeight="1" spans="1:11">
      <c r="A15" s="78">
        <v>11</v>
      </c>
      <c r="B15" s="81" t="s">
        <v>31</v>
      </c>
      <c r="C15" s="80"/>
      <c r="D15" s="78" t="s">
        <v>25</v>
      </c>
      <c r="E15" s="78">
        <v>219</v>
      </c>
      <c r="F15" s="78"/>
      <c r="G15" s="78"/>
      <c r="H15" s="78">
        <f t="shared" si="0"/>
        <v>0</v>
      </c>
      <c r="I15" s="78">
        <f t="shared" si="1"/>
        <v>0</v>
      </c>
      <c r="J15" s="78" t="s">
        <v>26</v>
      </c>
      <c r="K15" s="93"/>
    </row>
    <row r="16" s="69" customFormat="1" ht="39.95" customHeight="1" spans="1:11">
      <c r="A16" s="78">
        <v>12</v>
      </c>
      <c r="B16" s="81" t="s">
        <v>32</v>
      </c>
      <c r="C16" s="80"/>
      <c r="D16" s="78" t="s">
        <v>15</v>
      </c>
      <c r="E16" s="78">
        <v>1</v>
      </c>
      <c r="F16" s="78"/>
      <c r="G16" s="78"/>
      <c r="H16" s="78">
        <f t="shared" si="0"/>
        <v>0</v>
      </c>
      <c r="I16" s="78">
        <f t="shared" si="1"/>
        <v>0</v>
      </c>
      <c r="J16" s="78"/>
      <c r="K16" s="98"/>
    </row>
    <row r="17" ht="73.9" customHeight="1" spans="1:11">
      <c r="A17" s="78"/>
      <c r="B17" s="78" t="s">
        <v>33</v>
      </c>
      <c r="C17" s="82"/>
      <c r="D17" s="82"/>
      <c r="E17" s="78" t="s">
        <v>34</v>
      </c>
      <c r="F17" s="78" t="s">
        <v>34</v>
      </c>
      <c r="G17" s="78" t="s">
        <v>34</v>
      </c>
      <c r="H17" s="78" t="s">
        <v>34</v>
      </c>
      <c r="I17" s="78">
        <f>SUM(I5:I15)</f>
        <v>0</v>
      </c>
      <c r="J17" s="99"/>
      <c r="K17" s="93"/>
    </row>
    <row r="18" ht="69" customHeight="1" spans="1:11">
      <c r="A18" s="78"/>
      <c r="B18" s="83"/>
      <c r="C18" s="75" t="s">
        <v>4</v>
      </c>
      <c r="D18" s="75" t="s">
        <v>5</v>
      </c>
      <c r="E18" s="75" t="s">
        <v>35</v>
      </c>
      <c r="F18" s="75" t="s">
        <v>36</v>
      </c>
      <c r="G18" s="75" t="s">
        <v>7</v>
      </c>
      <c r="H18" s="75" t="s">
        <v>8</v>
      </c>
      <c r="I18" s="75" t="s">
        <v>10</v>
      </c>
      <c r="J18" s="75" t="s">
        <v>11</v>
      </c>
      <c r="K18" s="93"/>
    </row>
    <row r="19" ht="87" customHeight="1" spans="1:11">
      <c r="A19" s="78">
        <v>13</v>
      </c>
      <c r="B19" s="78" t="s">
        <v>37</v>
      </c>
      <c r="C19" s="79" t="s">
        <v>14</v>
      </c>
      <c r="D19" s="78" t="s">
        <v>22</v>
      </c>
      <c r="E19" s="79">
        <v>79723.717</v>
      </c>
      <c r="F19" s="84">
        <v>3.93155276490684</v>
      </c>
      <c r="G19" s="78"/>
      <c r="H19" s="78"/>
      <c r="I19" s="84">
        <f>(G19+H19)*F19*E19</f>
        <v>0</v>
      </c>
      <c r="J19" s="78" t="s">
        <v>26</v>
      </c>
      <c r="K19" s="93"/>
    </row>
    <row r="20" ht="240" customHeight="1" spans="1:11">
      <c r="A20" s="78">
        <v>14</v>
      </c>
      <c r="B20" s="85" t="s">
        <v>38</v>
      </c>
      <c r="C20" s="80"/>
      <c r="D20" s="78" t="s">
        <v>39</v>
      </c>
      <c r="E20" s="80"/>
      <c r="F20" s="78">
        <v>1</v>
      </c>
      <c r="G20" s="78"/>
      <c r="H20" s="78"/>
      <c r="I20" s="84">
        <f>(G20+H20)*F20*E19</f>
        <v>0</v>
      </c>
      <c r="J20" s="78"/>
      <c r="K20" s="93"/>
    </row>
    <row r="21" ht="102" customHeight="1" spans="1:11">
      <c r="A21" s="78">
        <v>15</v>
      </c>
      <c r="B21" s="78" t="s">
        <v>40</v>
      </c>
      <c r="C21" s="80"/>
      <c r="D21" s="78" t="s">
        <v>39</v>
      </c>
      <c r="E21" s="80"/>
      <c r="F21" s="78">
        <v>1</v>
      </c>
      <c r="G21" s="78"/>
      <c r="H21" s="78"/>
      <c r="I21" s="84">
        <f>(G21+H21)*F21*E19</f>
        <v>0</v>
      </c>
      <c r="J21" s="78"/>
      <c r="K21" s="93"/>
    </row>
    <row r="22" ht="72.75" customHeight="1" spans="1:11">
      <c r="A22" s="78">
        <v>16</v>
      </c>
      <c r="B22" s="78" t="s">
        <v>41</v>
      </c>
      <c r="C22" s="80"/>
      <c r="D22" s="78" t="s">
        <v>39</v>
      </c>
      <c r="E22" s="80"/>
      <c r="F22" s="78">
        <v>1</v>
      </c>
      <c r="G22" s="78"/>
      <c r="H22" s="78"/>
      <c r="I22" s="84">
        <f>(G22+H22)*F22*E19</f>
        <v>0</v>
      </c>
      <c r="J22" s="78"/>
      <c r="K22" s="93"/>
    </row>
    <row r="23" ht="111.6" customHeight="1" spans="1:12">
      <c r="A23" s="78"/>
      <c r="B23" s="78" t="s">
        <v>42</v>
      </c>
      <c r="C23" s="86"/>
      <c r="D23" s="82"/>
      <c r="E23" s="82"/>
      <c r="F23" s="82"/>
      <c r="G23" s="82"/>
      <c r="H23" s="82"/>
      <c r="I23" s="84">
        <f>SUM(I19:I22)</f>
        <v>0</v>
      </c>
      <c r="J23" s="99"/>
      <c r="K23" s="100"/>
      <c r="L23" s="101"/>
    </row>
    <row r="24" ht="52.2" spans="1:11">
      <c r="A24" s="78"/>
      <c r="B24" s="78" t="s">
        <v>43</v>
      </c>
      <c r="C24" s="86"/>
      <c r="D24" s="82"/>
      <c r="E24" s="78" t="s">
        <v>34</v>
      </c>
      <c r="F24" s="82"/>
      <c r="G24" s="78" t="s">
        <v>34</v>
      </c>
      <c r="H24" s="82"/>
      <c r="I24" s="78">
        <f>I17+I23</f>
        <v>0</v>
      </c>
      <c r="J24" s="99"/>
      <c r="K24" s="93"/>
    </row>
    <row r="25" ht="38.25" customHeight="1" spans="1:11">
      <c r="A25" s="78"/>
      <c r="B25" s="78" t="s">
        <v>44</v>
      </c>
      <c r="C25" s="82"/>
      <c r="D25" s="78" t="s">
        <v>39</v>
      </c>
      <c r="E25" s="78">
        <v>79723.717</v>
      </c>
      <c r="F25" s="82"/>
      <c r="G25" s="82"/>
      <c r="H25" s="82"/>
      <c r="I25" s="102">
        <f>I24/E25</f>
        <v>0</v>
      </c>
      <c r="J25" s="99"/>
      <c r="K25" s="93"/>
    </row>
    <row r="26" ht="18" customHeight="1" spans="1:11">
      <c r="A26" s="75" t="s">
        <v>45</v>
      </c>
      <c r="B26" s="75"/>
      <c r="C26" s="75"/>
      <c r="D26" s="75"/>
      <c r="E26" s="75"/>
      <c r="F26" s="75"/>
      <c r="G26" s="75"/>
      <c r="H26" s="75"/>
      <c r="I26" s="75"/>
      <c r="J26" s="75"/>
      <c r="K26" s="93"/>
    </row>
    <row r="27" ht="34.15" customHeight="1" spans="1:11">
      <c r="A27" s="75" t="s">
        <v>2</v>
      </c>
      <c r="B27" s="75" t="s">
        <v>3</v>
      </c>
      <c r="C27" s="75" t="s">
        <v>4</v>
      </c>
      <c r="D27" s="75" t="s">
        <v>5</v>
      </c>
      <c r="E27" s="75" t="s">
        <v>46</v>
      </c>
      <c r="F27" s="75" t="s">
        <v>7</v>
      </c>
      <c r="G27" s="75" t="s">
        <v>8</v>
      </c>
      <c r="H27" s="75" t="s">
        <v>47</v>
      </c>
      <c r="I27" s="75" t="s">
        <v>10</v>
      </c>
      <c r="J27" s="75" t="s">
        <v>11</v>
      </c>
      <c r="K27" s="93"/>
    </row>
    <row r="28" ht="243.6" spans="1:11">
      <c r="A28" s="78">
        <v>17</v>
      </c>
      <c r="B28" s="78" t="s">
        <v>48</v>
      </c>
      <c r="C28" s="78" t="s">
        <v>49</v>
      </c>
      <c r="D28" s="78" t="s">
        <v>22</v>
      </c>
      <c r="E28" s="87">
        <v>14902.44</v>
      </c>
      <c r="F28" s="84"/>
      <c r="G28" s="78"/>
      <c r="H28" s="84">
        <f>F28+G28</f>
        <v>0</v>
      </c>
      <c r="I28" s="78">
        <f>E28*H28</f>
        <v>0</v>
      </c>
      <c r="J28" s="78" t="s">
        <v>50</v>
      </c>
      <c r="K28" s="93"/>
    </row>
    <row r="29" ht="148.15" customHeight="1" spans="1:11">
      <c r="A29" s="78">
        <v>18</v>
      </c>
      <c r="B29" s="78" t="s">
        <v>51</v>
      </c>
      <c r="C29" s="86" t="s">
        <v>52</v>
      </c>
      <c r="D29" s="78" t="s">
        <v>53</v>
      </c>
      <c r="E29" s="78">
        <v>69.7</v>
      </c>
      <c r="F29" s="78"/>
      <c r="G29" s="78"/>
      <c r="H29" s="84">
        <f>F29+G29</f>
        <v>0</v>
      </c>
      <c r="I29" s="78">
        <f>E29*H29</f>
        <v>0</v>
      </c>
      <c r="J29" s="78"/>
      <c r="K29" s="93"/>
    </row>
    <row r="30" ht="18" spans="1:11">
      <c r="A30" s="78" t="s">
        <v>54</v>
      </c>
      <c r="B30" s="78"/>
      <c r="C30" s="78"/>
      <c r="D30" s="78"/>
      <c r="E30" s="78"/>
      <c r="F30" s="82"/>
      <c r="G30" s="82"/>
      <c r="H30" s="82"/>
      <c r="I30" s="78">
        <f>SUM(I28:I29)</f>
        <v>0</v>
      </c>
      <c r="J30" s="99"/>
      <c r="K30" s="93"/>
    </row>
    <row r="31" ht="26.25" customHeight="1" spans="1:11">
      <c r="A31" s="78" t="s">
        <v>55</v>
      </c>
      <c r="B31" s="78"/>
      <c r="C31" s="78"/>
      <c r="D31" s="82"/>
      <c r="E31" s="82"/>
      <c r="F31" s="82"/>
      <c r="G31" s="82"/>
      <c r="H31" s="82"/>
      <c r="I31" s="78">
        <f>(I24+I30)*1.09</f>
        <v>0</v>
      </c>
      <c r="J31" s="99"/>
      <c r="K31" s="93"/>
    </row>
    <row r="32" ht="63" customHeight="1" spans="1:11">
      <c r="A32" s="88" t="s">
        <v>56</v>
      </c>
      <c r="B32" s="89"/>
      <c r="C32" s="89"/>
      <c r="D32" s="89"/>
      <c r="E32" s="89"/>
      <c r="F32" s="89"/>
      <c r="G32" s="89"/>
      <c r="H32" s="89"/>
      <c r="I32" s="89"/>
      <c r="J32" s="89"/>
      <c r="K32" s="93"/>
    </row>
    <row r="33" spans="1:10">
      <c r="A33" s="90"/>
      <c r="B33" s="90"/>
      <c r="C33" s="90"/>
      <c r="D33" s="90"/>
      <c r="E33" s="90"/>
      <c r="F33" s="90"/>
      <c r="G33" s="90"/>
      <c r="H33" s="90"/>
      <c r="I33" s="90"/>
      <c r="J33" s="103"/>
    </row>
    <row r="34" spans="1:10">
      <c r="A34" s="91" t="s">
        <v>57</v>
      </c>
      <c r="B34" s="90"/>
      <c r="C34" s="90"/>
      <c r="D34" s="90"/>
      <c r="E34" s="90"/>
      <c r="F34" s="90"/>
      <c r="G34" s="90"/>
      <c r="H34" s="90"/>
      <c r="I34" s="90"/>
      <c r="J34" s="103"/>
    </row>
    <row r="35" spans="1:10">
      <c r="A35" s="91" t="s">
        <v>58</v>
      </c>
      <c r="B35" s="90"/>
      <c r="C35" s="90"/>
      <c r="D35" s="90"/>
      <c r="E35" s="90"/>
      <c r="F35" s="90"/>
      <c r="G35" s="90"/>
      <c r="H35" s="90"/>
      <c r="I35" s="90"/>
      <c r="J35" s="103"/>
    </row>
    <row r="36" spans="1:10">
      <c r="A36" s="91" t="s">
        <v>59</v>
      </c>
      <c r="B36" s="90"/>
      <c r="C36" s="90"/>
      <c r="D36" s="90"/>
      <c r="E36" s="90"/>
      <c r="F36" s="90"/>
      <c r="G36" s="90"/>
      <c r="H36" s="90"/>
      <c r="I36" s="90"/>
      <c r="J36" s="103"/>
    </row>
    <row r="37" spans="1:10">
      <c r="A37" s="91" t="s">
        <v>60</v>
      </c>
      <c r="B37" s="90"/>
      <c r="C37" s="90"/>
      <c r="D37" s="90"/>
      <c r="E37" s="90"/>
      <c r="F37" s="90"/>
      <c r="G37" s="90"/>
      <c r="H37" s="90"/>
      <c r="I37" s="90"/>
      <c r="J37" s="103"/>
    </row>
    <row r="38" spans="1:10">
      <c r="A38" s="91" t="s">
        <v>61</v>
      </c>
      <c r="B38" s="90"/>
      <c r="C38" s="90"/>
      <c r="D38" s="90"/>
      <c r="E38" s="90"/>
      <c r="F38" s="90"/>
      <c r="G38" s="90"/>
      <c r="H38" s="90"/>
      <c r="I38" s="90"/>
      <c r="J38" s="103"/>
    </row>
    <row r="39" spans="1:10">
      <c r="A39" s="91" t="s">
        <v>62</v>
      </c>
      <c r="B39" s="90"/>
      <c r="C39" s="90"/>
      <c r="D39" s="90"/>
      <c r="E39" s="90"/>
      <c r="F39" s="90"/>
      <c r="G39" s="90"/>
      <c r="H39" s="90"/>
      <c r="I39" s="90"/>
      <c r="J39" s="103"/>
    </row>
    <row r="40" spans="1:10">
      <c r="A40" s="91" t="s">
        <v>63</v>
      </c>
      <c r="B40" s="90"/>
      <c r="C40" s="90"/>
      <c r="D40" s="90"/>
      <c r="E40" s="90"/>
      <c r="F40" s="90"/>
      <c r="G40" s="90"/>
      <c r="H40" s="90"/>
      <c r="I40" s="90"/>
      <c r="J40" s="103"/>
    </row>
    <row r="41" spans="1:10">
      <c r="A41" s="91" t="s">
        <v>64</v>
      </c>
      <c r="B41" s="90"/>
      <c r="C41" s="90"/>
      <c r="D41" s="90"/>
      <c r="E41" s="90"/>
      <c r="F41" s="90"/>
      <c r="G41" s="90"/>
      <c r="H41" s="90"/>
      <c r="I41" s="90"/>
      <c r="J41" s="103"/>
    </row>
    <row r="42" spans="1:10">
      <c r="A42" s="91" t="s">
        <v>65</v>
      </c>
      <c r="B42" s="90"/>
      <c r="C42" s="90"/>
      <c r="D42" s="90"/>
      <c r="E42" s="90"/>
      <c r="F42" s="90"/>
      <c r="G42" s="90"/>
      <c r="H42" s="90"/>
      <c r="I42" s="90"/>
      <c r="J42" s="103"/>
    </row>
    <row r="43" spans="1:10">
      <c r="A43" s="92" t="s">
        <v>66</v>
      </c>
      <c r="B43" s="92"/>
      <c r="C43" s="92"/>
      <c r="D43" s="92"/>
      <c r="E43" s="92"/>
      <c r="F43" s="92"/>
      <c r="G43" s="92"/>
      <c r="H43" s="92"/>
      <c r="I43" s="92"/>
      <c r="J43" s="92"/>
    </row>
  </sheetData>
  <mergeCells count="12">
    <mergeCell ref="A1:J1"/>
    <mergeCell ref="A2:J2"/>
    <mergeCell ref="A4:J4"/>
    <mergeCell ref="A26:J26"/>
    <mergeCell ref="A30:D30"/>
    <mergeCell ref="F30:H30"/>
    <mergeCell ref="A31:C31"/>
    <mergeCell ref="G31:H31"/>
    <mergeCell ref="A32:J32"/>
    <mergeCell ref="C5:C16"/>
    <mergeCell ref="C19:C22"/>
    <mergeCell ref="E19:E2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M11"/>
  <sheetViews>
    <sheetView workbookViewId="0">
      <selection activeCell="A29" sqref="A29:Q29"/>
    </sheetView>
  </sheetViews>
  <sheetFormatPr defaultColWidth="9" defaultRowHeight="14.4"/>
  <sheetData>
    <row r="4" spans="5:6">
      <c r="E4">
        <v>15</v>
      </c>
      <c r="F4">
        <v>14</v>
      </c>
    </row>
    <row r="5" spans="4:13">
      <c r="D5" t="s">
        <v>67</v>
      </c>
      <c r="E5">
        <v>53</v>
      </c>
      <c r="F5">
        <v>44</v>
      </c>
      <c r="H5">
        <f>E5*E4</f>
        <v>795</v>
      </c>
      <c r="I5">
        <f>F5*F4</f>
        <v>616</v>
      </c>
      <c r="K5">
        <f>H5+I5</f>
        <v>1411</v>
      </c>
      <c r="L5">
        <f>K5*2</f>
        <v>2822</v>
      </c>
      <c r="M5">
        <f>L5*7</f>
        <v>19754</v>
      </c>
    </row>
    <row r="6" spans="4:4">
      <c r="D6" t="s">
        <v>68</v>
      </c>
    </row>
    <row r="7" spans="4:4">
      <c r="D7" t="s">
        <v>69</v>
      </c>
    </row>
    <row r="8" spans="4:4">
      <c r="D8" t="s">
        <v>70</v>
      </c>
    </row>
    <row r="9" spans="4:6">
      <c r="D9" t="s">
        <v>71</v>
      </c>
      <c r="E9">
        <v>53</v>
      </c>
      <c r="F9">
        <v>44</v>
      </c>
    </row>
    <row r="10" spans="4:4">
      <c r="D10" t="s">
        <v>72</v>
      </c>
    </row>
    <row r="11" spans="4:4">
      <c r="D11" t="s">
        <v>73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9" sqref="A29:Q29"/>
    </sheetView>
  </sheetViews>
  <sheetFormatPr defaultColWidth="9" defaultRowHeight="14.4"/>
  <sheetData/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A29" sqref="A29:Q29"/>
    </sheetView>
  </sheetViews>
  <sheetFormatPr defaultColWidth="9" defaultRowHeight="14.4"/>
  <cols>
    <col min="1" max="1" width="6.87962962962963" customWidth="1"/>
    <col min="2" max="2" width="18.3796296296296" customWidth="1"/>
    <col min="3" max="3" width="14.3796296296296" customWidth="1"/>
    <col min="4" max="4" width="5.62962962962963" customWidth="1"/>
    <col min="5" max="5" width="9.62962962962963" customWidth="1"/>
    <col min="6" max="6" width="10.5" customWidth="1"/>
    <col min="7" max="7" width="10.8796296296296" customWidth="1"/>
    <col min="9" max="9" width="11.75" customWidth="1"/>
    <col min="10" max="10" width="10.3796296296296" style="54" customWidth="1"/>
  </cols>
  <sheetData>
    <row r="1" ht="23.25" customHeight="1" spans="1:10">
      <c r="A1" s="55" t="s">
        <v>74</v>
      </c>
      <c r="B1" s="56"/>
      <c r="C1" s="56"/>
      <c r="D1" s="56"/>
      <c r="E1" s="56"/>
      <c r="F1" s="56"/>
      <c r="G1" s="56"/>
      <c r="H1" s="56"/>
      <c r="I1" s="56"/>
      <c r="J1" s="64"/>
    </row>
    <row r="2" ht="20.25" customHeight="1" spans="1:1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3"/>
      <c r="L2" s="53"/>
    </row>
    <row r="3" ht="28.5" customHeight="1" spans="1:12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  <c r="G3" s="58" t="s">
        <v>8</v>
      </c>
      <c r="H3" s="58" t="s">
        <v>47</v>
      </c>
      <c r="I3" s="58" t="s">
        <v>75</v>
      </c>
      <c r="J3" s="58" t="s">
        <v>76</v>
      </c>
      <c r="K3" s="53"/>
      <c r="L3" s="53"/>
    </row>
    <row r="4" ht="15.75" customHeight="1" spans="1:12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3"/>
      <c r="L4" s="53"/>
    </row>
    <row r="5" ht="47.25" customHeight="1" spans="1:12">
      <c r="A5" s="59">
        <v>1</v>
      </c>
      <c r="B5" s="59" t="s">
        <v>77</v>
      </c>
      <c r="C5" s="59" t="s">
        <v>78</v>
      </c>
      <c r="D5" s="59" t="s">
        <v>79</v>
      </c>
      <c r="E5" s="60">
        <v>730</v>
      </c>
      <c r="F5" s="60" t="s">
        <v>34</v>
      </c>
      <c r="G5" s="60">
        <v>32.5</v>
      </c>
      <c r="H5" s="60">
        <f>G5</f>
        <v>32.5</v>
      </c>
      <c r="I5" s="60">
        <f>E5*H5</f>
        <v>23725</v>
      </c>
      <c r="J5" s="63"/>
      <c r="K5" s="53"/>
      <c r="L5" s="53"/>
    </row>
    <row r="6" ht="39" customHeight="1" spans="1:12">
      <c r="A6" s="59">
        <v>2</v>
      </c>
      <c r="B6" s="59" t="s">
        <v>80</v>
      </c>
      <c r="C6" s="59"/>
      <c r="D6" s="59" t="s">
        <v>15</v>
      </c>
      <c r="E6" s="60">
        <v>730</v>
      </c>
      <c r="F6" s="60">
        <v>31.09</v>
      </c>
      <c r="G6" s="60">
        <v>2.4</v>
      </c>
      <c r="H6" s="60">
        <f>F6+G6</f>
        <v>33.49</v>
      </c>
      <c r="I6" s="60">
        <f>E6*H6</f>
        <v>24447.7</v>
      </c>
      <c r="J6" s="59"/>
      <c r="K6" s="53"/>
      <c r="L6" s="53"/>
    </row>
    <row r="7" ht="39" customHeight="1" spans="1:12">
      <c r="A7" s="59">
        <v>3</v>
      </c>
      <c r="B7" s="59" t="s">
        <v>81</v>
      </c>
      <c r="C7" s="59"/>
      <c r="D7" s="59" t="s">
        <v>15</v>
      </c>
      <c r="E7" s="60">
        <v>488</v>
      </c>
      <c r="F7" s="60" t="s">
        <v>34</v>
      </c>
      <c r="G7" s="61"/>
      <c r="H7" s="60"/>
      <c r="I7" s="60">
        <f t="shared" ref="I7:I14" si="0">E7*H7</f>
        <v>0</v>
      </c>
      <c r="J7" s="59"/>
      <c r="K7" s="53"/>
      <c r="L7" s="53"/>
    </row>
    <row r="8" ht="39" customHeight="1" spans="1:12">
      <c r="A8" s="59">
        <v>4</v>
      </c>
      <c r="B8" s="59" t="s">
        <v>82</v>
      </c>
      <c r="C8" s="59"/>
      <c r="D8" s="59" t="s">
        <v>15</v>
      </c>
      <c r="E8" s="60">
        <v>488</v>
      </c>
      <c r="F8" s="60">
        <v>53.7</v>
      </c>
      <c r="G8" s="60">
        <v>2.51</v>
      </c>
      <c r="H8" s="60">
        <f t="shared" ref="H8:H14" si="1">F8+G8</f>
        <v>56.21</v>
      </c>
      <c r="I8" s="60">
        <f t="shared" si="0"/>
        <v>27430.48</v>
      </c>
      <c r="J8" s="59"/>
      <c r="K8" s="53"/>
      <c r="L8" s="53"/>
    </row>
    <row r="9" ht="39" customHeight="1" spans="1:12">
      <c r="A9" s="59">
        <v>5</v>
      </c>
      <c r="B9" s="59" t="s">
        <v>83</v>
      </c>
      <c r="C9" s="59"/>
      <c r="D9" s="59" t="s">
        <v>15</v>
      </c>
      <c r="E9" s="60">
        <v>730</v>
      </c>
      <c r="F9" s="60">
        <v>64.18</v>
      </c>
      <c r="G9" s="60">
        <v>1.6</v>
      </c>
      <c r="H9" s="60">
        <f t="shared" si="1"/>
        <v>65.78</v>
      </c>
      <c r="I9" s="60">
        <f t="shared" si="0"/>
        <v>48019.4</v>
      </c>
      <c r="J9" s="59"/>
      <c r="K9" s="53"/>
      <c r="L9" s="53"/>
    </row>
    <row r="10" ht="25.5" customHeight="1" spans="1:12">
      <c r="A10" s="59">
        <v>6</v>
      </c>
      <c r="B10" s="59" t="s">
        <v>84</v>
      </c>
      <c r="C10" s="59"/>
      <c r="D10" s="59" t="s">
        <v>15</v>
      </c>
      <c r="E10" s="60">
        <v>488</v>
      </c>
      <c r="F10" s="60" t="s">
        <v>34</v>
      </c>
      <c r="G10" s="61"/>
      <c r="H10" s="60"/>
      <c r="I10" s="60">
        <f t="shared" si="0"/>
        <v>0</v>
      </c>
      <c r="J10" s="63"/>
      <c r="K10" s="53"/>
      <c r="L10" s="53"/>
    </row>
    <row r="11" ht="56.25" customHeight="1" spans="1:12">
      <c r="A11" s="59">
        <v>8</v>
      </c>
      <c r="B11" s="59" t="s">
        <v>85</v>
      </c>
      <c r="C11" s="59"/>
      <c r="D11" s="59" t="s">
        <v>25</v>
      </c>
      <c r="E11" s="60">
        <v>10</v>
      </c>
      <c r="F11" s="60">
        <v>400</v>
      </c>
      <c r="G11" s="60">
        <v>37</v>
      </c>
      <c r="H11" s="60">
        <f t="shared" si="1"/>
        <v>437</v>
      </c>
      <c r="I11" s="60">
        <f t="shared" si="0"/>
        <v>4370</v>
      </c>
      <c r="J11" s="59"/>
      <c r="K11" s="53"/>
      <c r="L11" s="53"/>
    </row>
    <row r="12" ht="54.75" customHeight="1" spans="1:12">
      <c r="A12" s="59">
        <v>9</v>
      </c>
      <c r="B12" s="59" t="s">
        <v>86</v>
      </c>
      <c r="C12" s="59"/>
      <c r="D12" s="59" t="s">
        <v>25</v>
      </c>
      <c r="E12" s="60">
        <v>202</v>
      </c>
      <c r="F12" s="60">
        <v>450</v>
      </c>
      <c r="G12" s="60">
        <v>41</v>
      </c>
      <c r="H12" s="60">
        <f t="shared" si="1"/>
        <v>491</v>
      </c>
      <c r="I12" s="60">
        <f t="shared" si="0"/>
        <v>99182</v>
      </c>
      <c r="J12" s="59"/>
      <c r="K12" s="53"/>
      <c r="L12" s="53"/>
    </row>
    <row r="13" ht="51.75" customHeight="1" spans="1:12">
      <c r="A13" s="59">
        <v>10</v>
      </c>
      <c r="B13" s="59" t="s">
        <v>87</v>
      </c>
      <c r="C13" s="59"/>
      <c r="D13" s="59" t="s">
        <v>25</v>
      </c>
      <c r="E13" s="60">
        <v>174</v>
      </c>
      <c r="F13" s="60">
        <v>500</v>
      </c>
      <c r="G13" s="60">
        <v>42</v>
      </c>
      <c r="H13" s="60">
        <f t="shared" si="1"/>
        <v>542</v>
      </c>
      <c r="I13" s="60">
        <f t="shared" si="0"/>
        <v>94308</v>
      </c>
      <c r="J13" s="59"/>
      <c r="K13" s="53"/>
      <c r="L13" s="53"/>
    </row>
    <row r="14" ht="51.75" customHeight="1" spans="1:12">
      <c r="A14" s="59">
        <v>11</v>
      </c>
      <c r="B14" s="59" t="s">
        <v>88</v>
      </c>
      <c r="C14" s="59"/>
      <c r="D14" s="59" t="s">
        <v>25</v>
      </c>
      <c r="E14" s="60">
        <v>102</v>
      </c>
      <c r="F14" s="60">
        <v>550</v>
      </c>
      <c r="G14" s="60">
        <v>44</v>
      </c>
      <c r="H14" s="60">
        <f t="shared" si="1"/>
        <v>594</v>
      </c>
      <c r="I14" s="60">
        <f t="shared" si="0"/>
        <v>60588</v>
      </c>
      <c r="J14" s="59"/>
      <c r="K14" s="53"/>
      <c r="L14" s="53"/>
    </row>
    <row r="15" ht="25.5" customHeight="1" spans="1:12">
      <c r="A15" s="59">
        <v>12</v>
      </c>
      <c r="B15" s="59" t="s">
        <v>89</v>
      </c>
      <c r="C15" s="61"/>
      <c r="D15" s="61"/>
      <c r="E15" s="60" t="s">
        <v>34</v>
      </c>
      <c r="F15" s="60" t="s">
        <v>34</v>
      </c>
      <c r="G15" s="60" t="s">
        <v>34</v>
      </c>
      <c r="H15" s="60" t="s">
        <v>34</v>
      </c>
      <c r="I15" s="60">
        <f>SUM(I5:I14)</f>
        <v>382070.58</v>
      </c>
      <c r="J15" s="63"/>
      <c r="K15" s="53"/>
      <c r="L15" s="53"/>
    </row>
    <row r="16" ht="28.5" customHeight="1" spans="1:12">
      <c r="A16" s="61"/>
      <c r="B16" s="61"/>
      <c r="C16" s="59" t="s">
        <v>4</v>
      </c>
      <c r="D16" s="59" t="s">
        <v>5</v>
      </c>
      <c r="E16" s="59" t="s">
        <v>6</v>
      </c>
      <c r="F16" s="59" t="s">
        <v>36</v>
      </c>
      <c r="G16" s="59" t="s">
        <v>90</v>
      </c>
      <c r="H16" s="59" t="s">
        <v>91</v>
      </c>
      <c r="I16" s="59" t="s">
        <v>75</v>
      </c>
      <c r="J16" s="63"/>
      <c r="K16" s="53"/>
      <c r="L16" s="53"/>
    </row>
    <row r="17" ht="39" customHeight="1" spans="1:12">
      <c r="A17" s="59">
        <v>13</v>
      </c>
      <c r="B17" s="59" t="s">
        <v>92</v>
      </c>
      <c r="C17" s="59" t="s">
        <v>78</v>
      </c>
      <c r="D17" s="59" t="s">
        <v>39</v>
      </c>
      <c r="E17" s="60">
        <v>34945.46</v>
      </c>
      <c r="F17" s="60">
        <v>4</v>
      </c>
      <c r="G17" s="60">
        <v>2.72</v>
      </c>
      <c r="H17" s="60">
        <f>F17*G17</f>
        <v>10.88</v>
      </c>
      <c r="I17" s="60">
        <f>E17*H17</f>
        <v>380206.6048</v>
      </c>
      <c r="J17" s="59"/>
      <c r="K17" s="53"/>
      <c r="L17" s="53"/>
    </row>
    <row r="18" ht="38.25" customHeight="1" spans="1:12">
      <c r="A18" s="59">
        <v>14</v>
      </c>
      <c r="B18" s="59" t="s">
        <v>93</v>
      </c>
      <c r="C18" s="59"/>
      <c r="D18" s="59" t="s">
        <v>39</v>
      </c>
      <c r="E18" s="60"/>
      <c r="F18" s="60">
        <v>1</v>
      </c>
      <c r="G18" s="60">
        <v>7</v>
      </c>
      <c r="H18" s="60">
        <f t="shared" ref="H18:H21" si="2">F18*G18</f>
        <v>7</v>
      </c>
      <c r="I18" s="60">
        <f>E17*H18</f>
        <v>244618.22</v>
      </c>
      <c r="J18" s="63"/>
      <c r="K18" s="53"/>
      <c r="L18" s="53"/>
    </row>
    <row r="19" ht="38.25" customHeight="1" spans="1:12">
      <c r="A19" s="59">
        <v>15</v>
      </c>
      <c r="B19" s="59" t="s">
        <v>94</v>
      </c>
      <c r="C19" s="59"/>
      <c r="D19" s="59" t="s">
        <v>39</v>
      </c>
      <c r="E19" s="60"/>
      <c r="F19" s="60">
        <v>1</v>
      </c>
      <c r="G19" s="60">
        <v>6.9</v>
      </c>
      <c r="H19" s="60">
        <f t="shared" si="2"/>
        <v>6.9</v>
      </c>
      <c r="I19" s="60">
        <f>E17*H19</f>
        <v>241123.674</v>
      </c>
      <c r="J19" s="63"/>
      <c r="K19" s="53"/>
      <c r="L19" s="53"/>
    </row>
    <row r="20" ht="25.5" customHeight="1" spans="1:12">
      <c r="A20" s="59">
        <v>16</v>
      </c>
      <c r="B20" s="59" t="s">
        <v>95</v>
      </c>
      <c r="C20" s="59"/>
      <c r="D20" s="59" t="s">
        <v>39</v>
      </c>
      <c r="E20" s="60"/>
      <c r="F20" s="60">
        <v>1</v>
      </c>
      <c r="G20" s="60">
        <v>0.6</v>
      </c>
      <c r="H20" s="60">
        <f t="shared" si="2"/>
        <v>0.6</v>
      </c>
      <c r="I20" s="60">
        <f>E17*H20</f>
        <v>20967.276</v>
      </c>
      <c r="J20" s="63"/>
      <c r="K20" s="53"/>
      <c r="L20" s="53"/>
    </row>
    <row r="21" ht="38.25" customHeight="1" spans="1:12">
      <c r="A21" s="59">
        <v>17</v>
      </c>
      <c r="B21" s="59" t="s">
        <v>96</v>
      </c>
      <c r="C21" s="59"/>
      <c r="D21" s="59" t="s">
        <v>39</v>
      </c>
      <c r="E21" s="60"/>
      <c r="F21" s="60">
        <v>1</v>
      </c>
      <c r="G21" s="60">
        <v>6.5</v>
      </c>
      <c r="H21" s="60">
        <f t="shared" si="2"/>
        <v>6.5</v>
      </c>
      <c r="I21" s="60">
        <f>E17*H21</f>
        <v>227145.49</v>
      </c>
      <c r="J21" s="63"/>
      <c r="K21" s="53"/>
      <c r="L21" s="53"/>
    </row>
    <row r="22" ht="25.5" customHeight="1" spans="1:12">
      <c r="A22" s="59">
        <v>18</v>
      </c>
      <c r="B22" s="59" t="s">
        <v>42</v>
      </c>
      <c r="C22" s="59"/>
      <c r="D22" s="61"/>
      <c r="E22" s="61"/>
      <c r="F22" s="61"/>
      <c r="G22" s="61"/>
      <c r="H22" s="61"/>
      <c r="I22" s="60">
        <f>SUM(I17:I21)</f>
        <v>1114061.2648</v>
      </c>
      <c r="J22" s="63"/>
      <c r="K22" s="53"/>
      <c r="L22" s="53"/>
    </row>
    <row r="23" ht="38.25" customHeight="1" spans="1:12">
      <c r="A23" s="59">
        <v>19</v>
      </c>
      <c r="B23" s="59" t="s">
        <v>43</v>
      </c>
      <c r="C23" s="59"/>
      <c r="D23" s="61"/>
      <c r="E23" s="59" t="s">
        <v>34</v>
      </c>
      <c r="F23" s="61"/>
      <c r="G23" s="60" t="s">
        <v>34</v>
      </c>
      <c r="H23" s="61"/>
      <c r="I23" s="60">
        <f>I15+I22</f>
        <v>1496131.8448</v>
      </c>
      <c r="J23" s="63"/>
      <c r="K23" s="53"/>
      <c r="L23" s="53"/>
    </row>
    <row r="24" ht="18" customHeight="1" spans="1:12">
      <c r="A24" s="59">
        <v>20</v>
      </c>
      <c r="B24" s="59" t="s">
        <v>44</v>
      </c>
      <c r="C24" s="61"/>
      <c r="D24" s="59" t="s">
        <v>39</v>
      </c>
      <c r="E24" s="60">
        <v>34945.46</v>
      </c>
      <c r="F24" s="61"/>
      <c r="G24" s="61"/>
      <c r="H24" s="61"/>
      <c r="I24" s="65">
        <f>I23/E17</f>
        <v>42.8133395525485</v>
      </c>
      <c r="J24" s="63"/>
      <c r="K24" s="53"/>
      <c r="L24" s="53"/>
    </row>
    <row r="25" ht="14.25" customHeight="1" spans="1:12">
      <c r="A25" s="58" t="s">
        <v>45</v>
      </c>
      <c r="B25" s="58"/>
      <c r="C25" s="58"/>
      <c r="D25" s="58"/>
      <c r="E25" s="58"/>
      <c r="F25" s="58"/>
      <c r="G25" s="58"/>
      <c r="H25" s="58"/>
      <c r="I25" s="58"/>
      <c r="J25" s="58"/>
      <c r="K25" s="53"/>
      <c r="L25" s="53"/>
    </row>
    <row r="26" ht="26.25" customHeight="1" spans="1:12">
      <c r="A26" s="58" t="s">
        <v>2</v>
      </c>
      <c r="B26" s="58" t="s">
        <v>3</v>
      </c>
      <c r="C26" s="58" t="s">
        <v>4</v>
      </c>
      <c r="D26" s="58" t="s">
        <v>5</v>
      </c>
      <c r="E26" s="58" t="s">
        <v>46</v>
      </c>
      <c r="F26" s="58" t="s">
        <v>7</v>
      </c>
      <c r="G26" s="58" t="s">
        <v>8</v>
      </c>
      <c r="H26" s="58" t="s">
        <v>47</v>
      </c>
      <c r="I26" s="58" t="s">
        <v>75</v>
      </c>
      <c r="J26" s="58" t="s">
        <v>76</v>
      </c>
      <c r="K26" s="53"/>
      <c r="L26" s="53"/>
    </row>
    <row r="27" s="54" customFormat="1" ht="174.75" customHeight="1" spans="1:12">
      <c r="A27" s="59">
        <v>21</v>
      </c>
      <c r="B27" s="59" t="s">
        <v>97</v>
      </c>
      <c r="C27" s="59" t="s">
        <v>98</v>
      </c>
      <c r="D27" s="62" t="s">
        <v>22</v>
      </c>
      <c r="E27" s="59">
        <v>11677.13</v>
      </c>
      <c r="F27" s="63">
        <v>8</v>
      </c>
      <c r="G27" s="60">
        <v>2</v>
      </c>
      <c r="H27" s="63">
        <f>F27+G27</f>
        <v>10</v>
      </c>
      <c r="I27" s="60">
        <f>E27*H27</f>
        <v>116771.3</v>
      </c>
      <c r="J27" s="63"/>
      <c r="K27" s="66"/>
      <c r="L27" s="66"/>
    </row>
    <row r="28" spans="1:12">
      <c r="A28" s="59" t="s">
        <v>54</v>
      </c>
      <c r="B28" s="59"/>
      <c r="C28" s="59"/>
      <c r="D28" s="59"/>
      <c r="E28" s="59"/>
      <c r="F28" s="61"/>
      <c r="G28" s="61"/>
      <c r="H28" s="61"/>
      <c r="I28" s="60">
        <f>I27</f>
        <v>116771.3</v>
      </c>
      <c r="J28" s="63"/>
      <c r="K28" s="53"/>
      <c r="L28" s="53"/>
    </row>
    <row r="29" ht="14.25" customHeight="1" spans="1:12">
      <c r="A29" s="59" t="s">
        <v>55</v>
      </c>
      <c r="B29" s="59"/>
      <c r="C29" s="59"/>
      <c r="D29" s="61"/>
      <c r="E29" s="61"/>
      <c r="F29" s="61"/>
      <c r="G29" s="61"/>
      <c r="H29" s="61"/>
      <c r="I29" s="60">
        <f>(I23+I28)*1.09</f>
        <v>1758064.427832</v>
      </c>
      <c r="J29" s="63"/>
      <c r="K29" s="53"/>
      <c r="L29" s="53"/>
    </row>
    <row r="30" ht="42" customHeight="1" spans="1:12">
      <c r="A30" s="59" t="s">
        <v>99</v>
      </c>
      <c r="B30" s="59"/>
      <c r="C30" s="59"/>
      <c r="D30" s="59"/>
      <c r="E30" s="59"/>
      <c r="F30" s="59"/>
      <c r="G30" s="59"/>
      <c r="H30" s="59"/>
      <c r="I30" s="59"/>
      <c r="J30" s="59"/>
      <c r="K30" s="53"/>
      <c r="L30" s="53"/>
    </row>
  </sheetData>
  <mergeCells count="12">
    <mergeCell ref="A1:J1"/>
    <mergeCell ref="A2:J2"/>
    <mergeCell ref="A4:J4"/>
    <mergeCell ref="A25:J25"/>
    <mergeCell ref="A28:D28"/>
    <mergeCell ref="F28:H28"/>
    <mergeCell ref="A29:C29"/>
    <mergeCell ref="G29:H29"/>
    <mergeCell ref="A30:J30"/>
    <mergeCell ref="C5:C14"/>
    <mergeCell ref="C17:C23"/>
    <mergeCell ref="E17:E2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workbookViewId="0">
      <selection activeCell="A29" sqref="A29:S30"/>
    </sheetView>
  </sheetViews>
  <sheetFormatPr defaultColWidth="9" defaultRowHeight="14.4"/>
  <sheetData>
    <row r="1" ht="15.15" spans="1:20">
      <c r="A1" s="21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52"/>
      <c r="T1" s="53"/>
    </row>
    <row r="2" ht="43.95" spans="1:20">
      <c r="A2" s="23" t="s">
        <v>2</v>
      </c>
      <c r="B2" s="24" t="s">
        <v>3</v>
      </c>
      <c r="C2" s="25" t="s">
        <v>4</v>
      </c>
      <c r="D2" s="26"/>
      <c r="E2" s="25" t="s">
        <v>5</v>
      </c>
      <c r="F2" s="26"/>
      <c r="G2" s="25" t="s">
        <v>6</v>
      </c>
      <c r="H2" s="27"/>
      <c r="I2" s="26"/>
      <c r="J2" s="25" t="s">
        <v>7</v>
      </c>
      <c r="K2" s="27"/>
      <c r="L2" s="26"/>
      <c r="M2" s="25" t="s">
        <v>8</v>
      </c>
      <c r="N2" s="26"/>
      <c r="O2" s="25" t="s">
        <v>47</v>
      </c>
      <c r="P2" s="26"/>
      <c r="Q2" s="24" t="s">
        <v>75</v>
      </c>
      <c r="R2" s="25" t="s">
        <v>76</v>
      </c>
      <c r="S2" s="26"/>
      <c r="T2" s="53"/>
    </row>
    <row r="3" ht="15.15" spans="1:20">
      <c r="A3" s="25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6"/>
      <c r="T3" s="53"/>
    </row>
    <row r="4" ht="115.95" spans="1:20">
      <c r="A4" s="23">
        <v>1</v>
      </c>
      <c r="B4" s="24" t="s">
        <v>77</v>
      </c>
      <c r="C4" s="28" t="s">
        <v>78</v>
      </c>
      <c r="D4" s="29"/>
      <c r="E4" s="25" t="s">
        <v>79</v>
      </c>
      <c r="F4" s="26"/>
      <c r="G4" s="30">
        <v>730</v>
      </c>
      <c r="H4" s="31"/>
      <c r="I4" s="48"/>
      <c r="J4" s="30" t="s">
        <v>34</v>
      </c>
      <c r="K4" s="31"/>
      <c r="L4" s="48"/>
      <c r="M4" s="30">
        <v>32.5</v>
      </c>
      <c r="N4" s="48"/>
      <c r="O4" s="30">
        <v>32.5</v>
      </c>
      <c r="P4" s="48"/>
      <c r="Q4" s="30">
        <v>23725</v>
      </c>
      <c r="R4" s="48"/>
      <c r="S4" s="38"/>
      <c r="T4" s="53"/>
    </row>
    <row r="5" ht="58.35" spans="1:20">
      <c r="A5" s="23">
        <v>2</v>
      </c>
      <c r="B5" s="24" t="s">
        <v>80</v>
      </c>
      <c r="C5" s="32"/>
      <c r="D5" s="33"/>
      <c r="E5" s="25" t="s">
        <v>15</v>
      </c>
      <c r="F5" s="26"/>
      <c r="G5" s="30">
        <v>730</v>
      </c>
      <c r="H5" s="31"/>
      <c r="I5" s="48"/>
      <c r="J5" s="30">
        <v>31.09</v>
      </c>
      <c r="K5" s="31"/>
      <c r="L5" s="48"/>
      <c r="M5" s="30">
        <v>2.4</v>
      </c>
      <c r="N5" s="48"/>
      <c r="O5" s="30">
        <v>33.49</v>
      </c>
      <c r="P5" s="48"/>
      <c r="Q5" s="30">
        <v>24447.7</v>
      </c>
      <c r="R5" s="48"/>
      <c r="S5" s="24" t="s">
        <v>101</v>
      </c>
      <c r="T5" s="53"/>
    </row>
    <row r="6" ht="58.35" spans="1:20">
      <c r="A6" s="23">
        <v>3</v>
      </c>
      <c r="B6" s="24" t="s">
        <v>81</v>
      </c>
      <c r="C6" s="32"/>
      <c r="D6" s="33"/>
      <c r="E6" s="25" t="s">
        <v>15</v>
      </c>
      <c r="F6" s="26"/>
      <c r="G6" s="30">
        <v>488</v>
      </c>
      <c r="H6" s="31"/>
      <c r="I6" s="48"/>
      <c r="J6" s="30" t="s">
        <v>34</v>
      </c>
      <c r="K6" s="31"/>
      <c r="L6" s="48"/>
      <c r="M6" s="35"/>
      <c r="N6" s="36"/>
      <c r="O6" s="35"/>
      <c r="P6" s="36"/>
      <c r="Q6" s="30">
        <v>0</v>
      </c>
      <c r="R6" s="48"/>
      <c r="S6" s="24" t="s">
        <v>101</v>
      </c>
      <c r="T6" s="53"/>
    </row>
    <row r="7" ht="58.35" spans="1:20">
      <c r="A7" s="23">
        <v>4</v>
      </c>
      <c r="B7" s="24" t="s">
        <v>82</v>
      </c>
      <c r="C7" s="32"/>
      <c r="D7" s="33"/>
      <c r="E7" s="25" t="s">
        <v>15</v>
      </c>
      <c r="F7" s="26"/>
      <c r="G7" s="30">
        <v>488</v>
      </c>
      <c r="H7" s="31"/>
      <c r="I7" s="48"/>
      <c r="J7" s="30">
        <v>53.7</v>
      </c>
      <c r="K7" s="31"/>
      <c r="L7" s="48"/>
      <c r="M7" s="30">
        <v>2.51</v>
      </c>
      <c r="N7" s="48"/>
      <c r="O7" s="30">
        <v>56.21</v>
      </c>
      <c r="P7" s="48"/>
      <c r="Q7" s="30">
        <v>27430.48</v>
      </c>
      <c r="R7" s="48"/>
      <c r="S7" s="24" t="s">
        <v>101</v>
      </c>
      <c r="T7" s="53"/>
    </row>
    <row r="8" ht="72.75" spans="1:20">
      <c r="A8" s="23">
        <v>5</v>
      </c>
      <c r="B8" s="24" t="s">
        <v>83</v>
      </c>
      <c r="C8" s="32"/>
      <c r="D8" s="33"/>
      <c r="E8" s="25" t="s">
        <v>15</v>
      </c>
      <c r="F8" s="26"/>
      <c r="G8" s="30">
        <v>730</v>
      </c>
      <c r="H8" s="31"/>
      <c r="I8" s="48"/>
      <c r="J8" s="30">
        <v>64.18</v>
      </c>
      <c r="K8" s="31"/>
      <c r="L8" s="48"/>
      <c r="M8" s="30">
        <v>1.6</v>
      </c>
      <c r="N8" s="48"/>
      <c r="O8" s="30">
        <v>65.78</v>
      </c>
      <c r="P8" s="48"/>
      <c r="Q8" s="30">
        <v>48019.4</v>
      </c>
      <c r="R8" s="48"/>
      <c r="S8" s="24" t="s">
        <v>101</v>
      </c>
      <c r="T8" s="53"/>
    </row>
    <row r="9" ht="58.35" spans="1:20">
      <c r="A9" s="23">
        <v>6</v>
      </c>
      <c r="B9" s="24" t="s">
        <v>84</v>
      </c>
      <c r="C9" s="32"/>
      <c r="D9" s="33"/>
      <c r="E9" s="25" t="s">
        <v>15</v>
      </c>
      <c r="F9" s="26"/>
      <c r="G9" s="30">
        <v>488</v>
      </c>
      <c r="H9" s="31"/>
      <c r="I9" s="48"/>
      <c r="J9" s="30" t="s">
        <v>34</v>
      </c>
      <c r="K9" s="31"/>
      <c r="L9" s="48"/>
      <c r="M9" s="35"/>
      <c r="N9" s="36"/>
      <c r="O9" s="35"/>
      <c r="P9" s="36"/>
      <c r="Q9" s="30">
        <v>0</v>
      </c>
      <c r="R9" s="48"/>
      <c r="S9" s="38"/>
      <c r="T9" s="53"/>
    </row>
    <row r="10" ht="130.35" spans="1:20">
      <c r="A10" s="23">
        <v>8</v>
      </c>
      <c r="B10" s="24" t="s">
        <v>85</v>
      </c>
      <c r="C10" s="32"/>
      <c r="D10" s="33"/>
      <c r="E10" s="25" t="s">
        <v>25</v>
      </c>
      <c r="F10" s="26"/>
      <c r="G10" s="30">
        <v>10</v>
      </c>
      <c r="H10" s="31"/>
      <c r="I10" s="48"/>
      <c r="J10" s="30">
        <v>400</v>
      </c>
      <c r="K10" s="31"/>
      <c r="L10" s="48"/>
      <c r="M10" s="30">
        <v>37</v>
      </c>
      <c r="N10" s="48"/>
      <c r="O10" s="30">
        <v>437</v>
      </c>
      <c r="P10" s="48"/>
      <c r="Q10" s="30">
        <v>4370</v>
      </c>
      <c r="R10" s="48"/>
      <c r="S10" s="24" t="s">
        <v>102</v>
      </c>
      <c r="T10" s="53"/>
    </row>
    <row r="11" ht="130.35" spans="1:20">
      <c r="A11" s="23">
        <v>9</v>
      </c>
      <c r="B11" s="24" t="s">
        <v>86</v>
      </c>
      <c r="C11" s="32"/>
      <c r="D11" s="33"/>
      <c r="E11" s="25" t="s">
        <v>25</v>
      </c>
      <c r="F11" s="26"/>
      <c r="G11" s="30">
        <v>202</v>
      </c>
      <c r="H11" s="31"/>
      <c r="I11" s="48"/>
      <c r="J11" s="30">
        <v>450</v>
      </c>
      <c r="K11" s="31"/>
      <c r="L11" s="48"/>
      <c r="M11" s="30">
        <v>41</v>
      </c>
      <c r="N11" s="48"/>
      <c r="O11" s="30">
        <v>491</v>
      </c>
      <c r="P11" s="48"/>
      <c r="Q11" s="30">
        <v>99182</v>
      </c>
      <c r="R11" s="48"/>
      <c r="S11" s="24" t="s">
        <v>102</v>
      </c>
      <c r="T11" s="53"/>
    </row>
    <row r="12" ht="130.35" spans="1:20">
      <c r="A12" s="23">
        <v>10</v>
      </c>
      <c r="B12" s="24" t="s">
        <v>87</v>
      </c>
      <c r="C12" s="32"/>
      <c r="D12" s="33"/>
      <c r="E12" s="25" t="s">
        <v>25</v>
      </c>
      <c r="F12" s="26"/>
      <c r="G12" s="30">
        <v>174</v>
      </c>
      <c r="H12" s="31"/>
      <c r="I12" s="48"/>
      <c r="J12" s="30">
        <v>500</v>
      </c>
      <c r="K12" s="31"/>
      <c r="L12" s="48"/>
      <c r="M12" s="30">
        <v>42</v>
      </c>
      <c r="N12" s="48"/>
      <c r="O12" s="30">
        <v>542</v>
      </c>
      <c r="P12" s="48"/>
      <c r="Q12" s="30">
        <v>94308</v>
      </c>
      <c r="R12" s="48"/>
      <c r="S12" s="24" t="s">
        <v>102</v>
      </c>
      <c r="T12" s="53"/>
    </row>
    <row r="13" ht="130.35" spans="1:20">
      <c r="A13" s="23">
        <v>11</v>
      </c>
      <c r="B13" s="24" t="s">
        <v>88</v>
      </c>
      <c r="C13" s="34"/>
      <c r="D13" s="24"/>
      <c r="E13" s="25" t="s">
        <v>25</v>
      </c>
      <c r="F13" s="26"/>
      <c r="G13" s="30">
        <v>102</v>
      </c>
      <c r="H13" s="31"/>
      <c r="I13" s="48"/>
      <c r="J13" s="30">
        <v>550</v>
      </c>
      <c r="K13" s="31"/>
      <c r="L13" s="48"/>
      <c r="M13" s="30">
        <v>44</v>
      </c>
      <c r="N13" s="48"/>
      <c r="O13" s="30">
        <v>594</v>
      </c>
      <c r="P13" s="48"/>
      <c r="Q13" s="30">
        <v>60588</v>
      </c>
      <c r="R13" s="48"/>
      <c r="S13" s="24" t="s">
        <v>102</v>
      </c>
      <c r="T13" s="53"/>
    </row>
    <row r="14" ht="58.35" spans="1:20">
      <c r="A14" s="23">
        <v>12</v>
      </c>
      <c r="B14" s="24" t="s">
        <v>89</v>
      </c>
      <c r="C14" s="35"/>
      <c r="D14" s="36"/>
      <c r="E14" s="35"/>
      <c r="F14" s="36"/>
      <c r="G14" s="30" t="s">
        <v>34</v>
      </c>
      <c r="H14" s="31"/>
      <c r="I14" s="48"/>
      <c r="J14" s="30" t="s">
        <v>34</v>
      </c>
      <c r="K14" s="31"/>
      <c r="L14" s="48"/>
      <c r="M14" s="30" t="s">
        <v>34</v>
      </c>
      <c r="N14" s="48"/>
      <c r="O14" s="30" t="s">
        <v>34</v>
      </c>
      <c r="P14" s="48"/>
      <c r="Q14" s="30">
        <v>382070.58</v>
      </c>
      <c r="R14" s="48"/>
      <c r="S14" s="38"/>
      <c r="T14" s="53"/>
    </row>
    <row r="15" ht="14.25" customHeight="1" spans="1:20">
      <c r="A15" s="37"/>
      <c r="B15" s="38"/>
      <c r="C15" s="25" t="s">
        <v>4</v>
      </c>
      <c r="D15" s="26"/>
      <c r="E15" s="25" t="s">
        <v>5</v>
      </c>
      <c r="F15" s="26"/>
      <c r="G15" s="25" t="s">
        <v>6</v>
      </c>
      <c r="H15" s="27"/>
      <c r="I15" s="26"/>
      <c r="J15" s="25" t="s">
        <v>36</v>
      </c>
      <c r="K15" s="27"/>
      <c r="L15" s="26"/>
      <c r="M15" s="25" t="s">
        <v>90</v>
      </c>
      <c r="N15" s="26"/>
      <c r="O15" s="25" t="s">
        <v>91</v>
      </c>
      <c r="P15" s="26"/>
      <c r="Q15" s="25" t="s">
        <v>75</v>
      </c>
      <c r="R15" s="26"/>
      <c r="S15" s="38"/>
      <c r="T15" s="53"/>
    </row>
    <row r="16" ht="87.15" spans="1:20">
      <c r="A16" s="23">
        <v>13</v>
      </c>
      <c r="B16" s="24" t="s">
        <v>92</v>
      </c>
      <c r="C16" s="28" t="s">
        <v>78</v>
      </c>
      <c r="D16" s="29"/>
      <c r="E16" s="25" t="s">
        <v>39</v>
      </c>
      <c r="F16" s="26"/>
      <c r="G16" s="39">
        <v>34945.46</v>
      </c>
      <c r="H16" s="40"/>
      <c r="I16" s="49"/>
      <c r="J16" s="30">
        <v>4</v>
      </c>
      <c r="K16" s="31"/>
      <c r="L16" s="48"/>
      <c r="M16" s="30">
        <v>2.72</v>
      </c>
      <c r="N16" s="48"/>
      <c r="O16" s="30">
        <v>10.88</v>
      </c>
      <c r="P16" s="48"/>
      <c r="Q16" s="30">
        <v>380206.6</v>
      </c>
      <c r="R16" s="48"/>
      <c r="S16" s="24" t="s">
        <v>103</v>
      </c>
      <c r="T16" s="53"/>
    </row>
    <row r="17" ht="87.15" spans="1:20">
      <c r="A17" s="23">
        <v>14</v>
      </c>
      <c r="B17" s="24" t="s">
        <v>93</v>
      </c>
      <c r="C17" s="32"/>
      <c r="D17" s="33"/>
      <c r="E17" s="25" t="s">
        <v>39</v>
      </c>
      <c r="F17" s="26"/>
      <c r="G17" s="41"/>
      <c r="H17" s="42"/>
      <c r="I17" s="50"/>
      <c r="J17" s="30">
        <v>1</v>
      </c>
      <c r="K17" s="31"/>
      <c r="L17" s="48"/>
      <c r="M17" s="30">
        <v>7</v>
      </c>
      <c r="N17" s="48"/>
      <c r="O17" s="30">
        <v>7</v>
      </c>
      <c r="P17" s="48"/>
      <c r="Q17" s="30">
        <v>244618.22</v>
      </c>
      <c r="R17" s="48"/>
      <c r="S17" s="38"/>
      <c r="T17" s="53"/>
    </row>
    <row r="18" ht="87.15" spans="1:20">
      <c r="A18" s="23">
        <v>15</v>
      </c>
      <c r="B18" s="24" t="s">
        <v>94</v>
      </c>
      <c r="C18" s="32"/>
      <c r="D18" s="33"/>
      <c r="E18" s="25" t="s">
        <v>39</v>
      </c>
      <c r="F18" s="26"/>
      <c r="G18" s="41"/>
      <c r="H18" s="42"/>
      <c r="I18" s="50"/>
      <c r="J18" s="30">
        <v>1</v>
      </c>
      <c r="K18" s="31"/>
      <c r="L18" s="48"/>
      <c r="M18" s="30">
        <v>6.9</v>
      </c>
      <c r="N18" s="48"/>
      <c r="O18" s="30">
        <v>6.9</v>
      </c>
      <c r="P18" s="48"/>
      <c r="Q18" s="30">
        <v>241123.67</v>
      </c>
      <c r="R18" s="48"/>
      <c r="S18" s="38"/>
      <c r="T18" s="53"/>
    </row>
    <row r="19" ht="43.95" spans="1:20">
      <c r="A19" s="23">
        <v>16</v>
      </c>
      <c r="B19" s="24" t="s">
        <v>95</v>
      </c>
      <c r="C19" s="32"/>
      <c r="D19" s="33"/>
      <c r="E19" s="25" t="s">
        <v>39</v>
      </c>
      <c r="F19" s="26"/>
      <c r="G19" s="41"/>
      <c r="H19" s="42"/>
      <c r="I19" s="50"/>
      <c r="J19" s="30">
        <v>1</v>
      </c>
      <c r="K19" s="31"/>
      <c r="L19" s="48"/>
      <c r="M19" s="30">
        <v>0.6</v>
      </c>
      <c r="N19" s="48"/>
      <c r="O19" s="30">
        <v>0.6</v>
      </c>
      <c r="P19" s="48"/>
      <c r="Q19" s="30">
        <v>20967.28</v>
      </c>
      <c r="R19" s="48"/>
      <c r="S19" s="38"/>
      <c r="T19" s="53"/>
    </row>
    <row r="20" ht="101.55" spans="1:20">
      <c r="A20" s="23">
        <v>17</v>
      </c>
      <c r="B20" s="24" t="s">
        <v>96</v>
      </c>
      <c r="C20" s="32"/>
      <c r="D20" s="33"/>
      <c r="E20" s="25" t="s">
        <v>39</v>
      </c>
      <c r="F20" s="26"/>
      <c r="G20" s="43"/>
      <c r="H20" s="44"/>
      <c r="I20" s="51"/>
      <c r="J20" s="30">
        <v>1</v>
      </c>
      <c r="K20" s="31"/>
      <c r="L20" s="48"/>
      <c r="M20" s="30">
        <v>6.5</v>
      </c>
      <c r="N20" s="48"/>
      <c r="O20" s="30">
        <v>6.5</v>
      </c>
      <c r="P20" s="48"/>
      <c r="Q20" s="30">
        <v>227145.49</v>
      </c>
      <c r="R20" s="48"/>
      <c r="S20" s="38"/>
      <c r="T20" s="53"/>
    </row>
    <row r="21" ht="58.35" spans="1:20">
      <c r="A21" s="23">
        <v>18</v>
      </c>
      <c r="B21" s="24" t="s">
        <v>42</v>
      </c>
      <c r="C21" s="32"/>
      <c r="D21" s="33"/>
      <c r="E21" s="35"/>
      <c r="F21" s="36"/>
      <c r="G21" s="35"/>
      <c r="H21" s="45"/>
      <c r="I21" s="36"/>
      <c r="J21" s="35"/>
      <c r="K21" s="45"/>
      <c r="L21" s="36"/>
      <c r="M21" s="35"/>
      <c r="N21" s="36"/>
      <c r="O21" s="35"/>
      <c r="P21" s="36"/>
      <c r="Q21" s="30">
        <v>1114061.26</v>
      </c>
      <c r="R21" s="48"/>
      <c r="S21" s="38"/>
      <c r="T21" s="53"/>
    </row>
    <row r="22" ht="72.75" spans="1:20">
      <c r="A22" s="23">
        <v>19</v>
      </c>
      <c r="B22" s="24" t="s">
        <v>43</v>
      </c>
      <c r="C22" s="34"/>
      <c r="D22" s="24"/>
      <c r="E22" s="35"/>
      <c r="F22" s="36"/>
      <c r="G22" s="25" t="s">
        <v>34</v>
      </c>
      <c r="H22" s="27"/>
      <c r="I22" s="26"/>
      <c r="J22" s="35"/>
      <c r="K22" s="45"/>
      <c r="L22" s="36"/>
      <c r="M22" s="30" t="s">
        <v>34</v>
      </c>
      <c r="N22" s="48"/>
      <c r="O22" s="35"/>
      <c r="P22" s="36"/>
      <c r="Q22" s="30">
        <v>1504402.06</v>
      </c>
      <c r="R22" s="48"/>
      <c r="S22" s="38"/>
      <c r="T22" s="53"/>
    </row>
    <row r="23" ht="29.55" spans="1:20">
      <c r="A23" s="23">
        <v>20</v>
      </c>
      <c r="B23" s="24" t="s">
        <v>44</v>
      </c>
      <c r="C23" s="35"/>
      <c r="D23" s="36"/>
      <c r="E23" s="25" t="s">
        <v>39</v>
      </c>
      <c r="F23" s="26"/>
      <c r="G23" s="30">
        <v>34945.46</v>
      </c>
      <c r="H23" s="31"/>
      <c r="I23" s="48"/>
      <c r="J23" s="35"/>
      <c r="K23" s="45"/>
      <c r="L23" s="36"/>
      <c r="M23" s="35"/>
      <c r="N23" s="36"/>
      <c r="O23" s="35"/>
      <c r="P23" s="36"/>
      <c r="Q23" s="30">
        <v>43.05</v>
      </c>
      <c r="R23" s="48"/>
      <c r="S23" s="38"/>
      <c r="T23" s="53"/>
    </row>
    <row r="24" ht="15.15" spans="1:20">
      <c r="A24" s="25" t="s">
        <v>45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6"/>
      <c r="T24" s="53"/>
    </row>
    <row r="25" ht="43.95" spans="1:20">
      <c r="A25" s="23" t="s">
        <v>2</v>
      </c>
      <c r="B25" s="24" t="s">
        <v>3</v>
      </c>
      <c r="C25" s="25" t="s">
        <v>4</v>
      </c>
      <c r="D25" s="27"/>
      <c r="E25" s="26"/>
      <c r="F25" s="25" t="s">
        <v>5</v>
      </c>
      <c r="G25" s="26"/>
      <c r="H25" s="25" t="s">
        <v>46</v>
      </c>
      <c r="I25" s="27"/>
      <c r="J25" s="26"/>
      <c r="K25" s="25" t="s">
        <v>7</v>
      </c>
      <c r="L25" s="27"/>
      <c r="M25" s="26"/>
      <c r="N25" s="25" t="s">
        <v>8</v>
      </c>
      <c r="O25" s="26"/>
      <c r="P25" s="24" t="s">
        <v>47</v>
      </c>
      <c r="Q25" s="25" t="s">
        <v>75</v>
      </c>
      <c r="R25" s="26"/>
      <c r="S25" s="24" t="s">
        <v>11</v>
      </c>
      <c r="T25" s="53"/>
    </row>
    <row r="26" ht="89.25" customHeight="1" spans="1:20">
      <c r="A26" s="23">
        <v>1</v>
      </c>
      <c r="C26" s="25" t="s">
        <v>98</v>
      </c>
      <c r="D26" s="27"/>
      <c r="E26" s="26"/>
      <c r="F26" s="25" t="s">
        <v>22</v>
      </c>
      <c r="G26" s="26"/>
      <c r="H26" s="30">
        <v>11677.13</v>
      </c>
      <c r="I26" s="31"/>
      <c r="J26" s="48"/>
      <c r="K26" s="30">
        <v>8</v>
      </c>
      <c r="L26" s="31"/>
      <c r="M26" s="48"/>
      <c r="N26" s="30">
        <v>2</v>
      </c>
      <c r="O26" s="48"/>
      <c r="P26" s="51">
        <v>10</v>
      </c>
      <c r="Q26" s="30">
        <v>116771.3</v>
      </c>
      <c r="R26" s="48"/>
      <c r="S26" s="51" t="s">
        <v>103</v>
      </c>
      <c r="T26" s="53"/>
    </row>
    <row r="27" ht="15.15" spans="1:20">
      <c r="A27" s="25" t="s">
        <v>54</v>
      </c>
      <c r="B27" s="27"/>
      <c r="C27" s="27"/>
      <c r="D27" s="27"/>
      <c r="E27" s="26"/>
      <c r="F27" s="25" t="s">
        <v>104</v>
      </c>
      <c r="G27" s="26"/>
      <c r="H27" s="35"/>
      <c r="I27" s="45"/>
      <c r="J27" s="45"/>
      <c r="K27" s="45"/>
      <c r="L27" s="45"/>
      <c r="M27" s="45"/>
      <c r="N27" s="45"/>
      <c r="O27" s="45"/>
      <c r="P27" s="36"/>
      <c r="Q27" s="30">
        <v>116771.3</v>
      </c>
      <c r="R27" s="48"/>
      <c r="S27" s="38"/>
      <c r="T27" s="53"/>
    </row>
    <row r="28" ht="15.15" spans="1:20">
      <c r="A28" s="25" t="s">
        <v>55</v>
      </c>
      <c r="B28" s="27"/>
      <c r="C28" s="26"/>
      <c r="D28" s="35"/>
      <c r="E28" s="36"/>
      <c r="F28" s="35"/>
      <c r="G28" s="36"/>
      <c r="H28" s="38"/>
      <c r="I28" s="38"/>
      <c r="J28" s="35"/>
      <c r="K28" s="36"/>
      <c r="L28" s="35"/>
      <c r="M28" s="45"/>
      <c r="N28" s="45"/>
      <c r="O28" s="45"/>
      <c r="P28" s="36"/>
      <c r="Q28" s="30">
        <v>1783465.41</v>
      </c>
      <c r="R28" s="48"/>
      <c r="S28" s="38"/>
      <c r="T28" s="53"/>
    </row>
    <row r="29" spans="1:20">
      <c r="A29" s="28" t="s">
        <v>99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29"/>
      <c r="T29" s="53"/>
    </row>
    <row r="30" ht="15.15" spans="1:20">
      <c r="A30" s="34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24"/>
      <c r="T30" s="53"/>
    </row>
  </sheetData>
  <mergeCells count="154">
    <mergeCell ref="A1:S1"/>
    <mergeCell ref="C2:D2"/>
    <mergeCell ref="E2:F2"/>
    <mergeCell ref="G2:I2"/>
    <mergeCell ref="J2:L2"/>
    <mergeCell ref="M2:N2"/>
    <mergeCell ref="O2:P2"/>
    <mergeCell ref="R2:S2"/>
    <mergeCell ref="A3:S3"/>
    <mergeCell ref="E4:F4"/>
    <mergeCell ref="G4:I4"/>
    <mergeCell ref="J4:L4"/>
    <mergeCell ref="M4:N4"/>
    <mergeCell ref="O4:P4"/>
    <mergeCell ref="Q4:R4"/>
    <mergeCell ref="E5:F5"/>
    <mergeCell ref="G5:I5"/>
    <mergeCell ref="J5:L5"/>
    <mergeCell ref="M5:N5"/>
    <mergeCell ref="O5:P5"/>
    <mergeCell ref="Q5:R5"/>
    <mergeCell ref="E6:F6"/>
    <mergeCell ref="G6:I6"/>
    <mergeCell ref="J6:L6"/>
    <mergeCell ref="M6:N6"/>
    <mergeCell ref="O6:P6"/>
    <mergeCell ref="Q6:R6"/>
    <mergeCell ref="E7:F7"/>
    <mergeCell ref="G7:I7"/>
    <mergeCell ref="J7:L7"/>
    <mergeCell ref="M7:N7"/>
    <mergeCell ref="O7:P7"/>
    <mergeCell ref="Q7:R7"/>
    <mergeCell ref="E8:F8"/>
    <mergeCell ref="G8:I8"/>
    <mergeCell ref="J8:L8"/>
    <mergeCell ref="M8:N8"/>
    <mergeCell ref="O8:P8"/>
    <mergeCell ref="Q8:R8"/>
    <mergeCell ref="E9:F9"/>
    <mergeCell ref="G9:I9"/>
    <mergeCell ref="J9:L9"/>
    <mergeCell ref="M9:N9"/>
    <mergeCell ref="O9:P9"/>
    <mergeCell ref="Q9:R9"/>
    <mergeCell ref="E10:F10"/>
    <mergeCell ref="G10:I10"/>
    <mergeCell ref="J10:L10"/>
    <mergeCell ref="M10:N10"/>
    <mergeCell ref="O10:P10"/>
    <mergeCell ref="Q10:R10"/>
    <mergeCell ref="E11:F11"/>
    <mergeCell ref="G11:I11"/>
    <mergeCell ref="J11:L11"/>
    <mergeCell ref="M11:N11"/>
    <mergeCell ref="O11:P11"/>
    <mergeCell ref="Q11:R11"/>
    <mergeCell ref="E12:F12"/>
    <mergeCell ref="G12:I12"/>
    <mergeCell ref="J12:L12"/>
    <mergeCell ref="M12:N12"/>
    <mergeCell ref="O12:P12"/>
    <mergeCell ref="Q12:R12"/>
    <mergeCell ref="E13:F13"/>
    <mergeCell ref="G13:I13"/>
    <mergeCell ref="J13:L13"/>
    <mergeCell ref="M13:N13"/>
    <mergeCell ref="O13:P13"/>
    <mergeCell ref="Q13:R13"/>
    <mergeCell ref="C14:D14"/>
    <mergeCell ref="E14:F14"/>
    <mergeCell ref="G14:I14"/>
    <mergeCell ref="J14:L14"/>
    <mergeCell ref="M14:N14"/>
    <mergeCell ref="O14:P14"/>
    <mergeCell ref="Q14:R14"/>
    <mergeCell ref="C15:D15"/>
    <mergeCell ref="E15:F15"/>
    <mergeCell ref="G15:I15"/>
    <mergeCell ref="J15:L15"/>
    <mergeCell ref="M15:N15"/>
    <mergeCell ref="O15:P15"/>
    <mergeCell ref="Q15:R15"/>
    <mergeCell ref="E16:F16"/>
    <mergeCell ref="J16:L16"/>
    <mergeCell ref="M16:N16"/>
    <mergeCell ref="O16:P16"/>
    <mergeCell ref="Q16:R16"/>
    <mergeCell ref="E17:F17"/>
    <mergeCell ref="J17:L17"/>
    <mergeCell ref="M17:N17"/>
    <mergeCell ref="O17:P17"/>
    <mergeCell ref="Q17:R17"/>
    <mergeCell ref="E18:F18"/>
    <mergeCell ref="J18:L18"/>
    <mergeCell ref="M18:N18"/>
    <mergeCell ref="O18:P18"/>
    <mergeCell ref="Q18:R18"/>
    <mergeCell ref="E19:F19"/>
    <mergeCell ref="J19:L19"/>
    <mergeCell ref="M19:N19"/>
    <mergeCell ref="O19:P19"/>
    <mergeCell ref="Q19:R19"/>
    <mergeCell ref="E20:F20"/>
    <mergeCell ref="J20:L20"/>
    <mergeCell ref="M20:N20"/>
    <mergeCell ref="O20:P20"/>
    <mergeCell ref="Q20:R20"/>
    <mergeCell ref="E21:F21"/>
    <mergeCell ref="G21:I21"/>
    <mergeCell ref="J21:L21"/>
    <mergeCell ref="M21:N21"/>
    <mergeCell ref="O21:P21"/>
    <mergeCell ref="Q21:R21"/>
    <mergeCell ref="E22:F22"/>
    <mergeCell ref="G22:I22"/>
    <mergeCell ref="J22:L22"/>
    <mergeCell ref="M22:N22"/>
    <mergeCell ref="O22:P22"/>
    <mergeCell ref="Q22:R22"/>
    <mergeCell ref="C23:D23"/>
    <mergeCell ref="E23:F23"/>
    <mergeCell ref="G23:I23"/>
    <mergeCell ref="J23:L23"/>
    <mergeCell ref="M23:N23"/>
    <mergeCell ref="O23:P23"/>
    <mergeCell ref="Q23:R23"/>
    <mergeCell ref="A24:S24"/>
    <mergeCell ref="C25:E25"/>
    <mergeCell ref="F25:G25"/>
    <mergeCell ref="H25:J25"/>
    <mergeCell ref="K25:M25"/>
    <mergeCell ref="N25:O25"/>
    <mergeCell ref="Q25:R25"/>
    <mergeCell ref="C26:E26"/>
    <mergeCell ref="F26:G26"/>
    <mergeCell ref="H26:J26"/>
    <mergeCell ref="K26:M26"/>
    <mergeCell ref="N26:O26"/>
    <mergeCell ref="Q26:R26"/>
    <mergeCell ref="A27:E27"/>
    <mergeCell ref="F27:G27"/>
    <mergeCell ref="H27:P27"/>
    <mergeCell ref="Q27:R27"/>
    <mergeCell ref="A28:C28"/>
    <mergeCell ref="D28:E28"/>
    <mergeCell ref="F28:G28"/>
    <mergeCell ref="J28:K28"/>
    <mergeCell ref="L28:P28"/>
    <mergeCell ref="Q28:R28"/>
    <mergeCell ref="C4:D13"/>
    <mergeCell ref="C16:D22"/>
    <mergeCell ref="G16:I20"/>
    <mergeCell ref="A29:S30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A29" sqref="A29:Q29"/>
    </sheetView>
  </sheetViews>
  <sheetFormatPr defaultColWidth="9" defaultRowHeight="14.4"/>
  <cols>
    <col min="1" max="1" width="4.5" style="3" customWidth="1"/>
    <col min="2" max="2" width="13.25" style="3" customWidth="1"/>
    <col min="3" max="3" width="17.25" style="4" customWidth="1"/>
    <col min="4" max="4" width="21.25" style="3" customWidth="1"/>
    <col min="5" max="5" width="10.5" style="3" customWidth="1"/>
    <col min="6" max="6" width="5.5" style="3" customWidth="1"/>
    <col min="7" max="8" width="7.87962962962963" style="3" customWidth="1"/>
    <col min="9" max="9" width="11.5" style="3" customWidth="1"/>
    <col min="10" max="10" width="11.1296296296296" style="3" customWidth="1"/>
    <col min="11" max="11" width="13" style="3" customWidth="1"/>
    <col min="12" max="12" width="28" style="3" customWidth="1"/>
    <col min="13" max="256" width="9" style="3"/>
    <col min="257" max="257" width="4.5" style="3" customWidth="1"/>
    <col min="258" max="258" width="13.25" style="3" customWidth="1"/>
    <col min="259" max="259" width="17.25" style="3" customWidth="1"/>
    <col min="260" max="260" width="21.25" style="3" customWidth="1"/>
    <col min="261" max="261" width="10.5" style="3" customWidth="1"/>
    <col min="262" max="262" width="5.5" style="3" customWidth="1"/>
    <col min="263" max="264" width="7.87962962962963" style="3" customWidth="1"/>
    <col min="265" max="265" width="11.5" style="3" customWidth="1"/>
    <col min="266" max="266" width="11.1296296296296" style="3" customWidth="1"/>
    <col min="267" max="267" width="13" style="3" customWidth="1"/>
    <col min="268" max="268" width="28" style="3" customWidth="1"/>
    <col min="269" max="512" width="9" style="3"/>
    <col min="513" max="513" width="4.5" style="3" customWidth="1"/>
    <col min="514" max="514" width="13.25" style="3" customWidth="1"/>
    <col min="515" max="515" width="17.25" style="3" customWidth="1"/>
    <col min="516" max="516" width="21.25" style="3" customWidth="1"/>
    <col min="517" max="517" width="10.5" style="3" customWidth="1"/>
    <col min="518" max="518" width="5.5" style="3" customWidth="1"/>
    <col min="519" max="520" width="7.87962962962963" style="3" customWidth="1"/>
    <col min="521" max="521" width="11.5" style="3" customWidth="1"/>
    <col min="522" max="522" width="11.1296296296296" style="3" customWidth="1"/>
    <col min="523" max="523" width="13" style="3" customWidth="1"/>
    <col min="524" max="524" width="28" style="3" customWidth="1"/>
    <col min="525" max="768" width="9" style="3"/>
    <col min="769" max="769" width="4.5" style="3" customWidth="1"/>
    <col min="770" max="770" width="13.25" style="3" customWidth="1"/>
    <col min="771" max="771" width="17.25" style="3" customWidth="1"/>
    <col min="772" max="772" width="21.25" style="3" customWidth="1"/>
    <col min="773" max="773" width="10.5" style="3" customWidth="1"/>
    <col min="774" max="774" width="5.5" style="3" customWidth="1"/>
    <col min="775" max="776" width="7.87962962962963" style="3" customWidth="1"/>
    <col min="777" max="777" width="11.5" style="3" customWidth="1"/>
    <col min="778" max="778" width="11.1296296296296" style="3" customWidth="1"/>
    <col min="779" max="779" width="13" style="3" customWidth="1"/>
    <col min="780" max="780" width="28" style="3" customWidth="1"/>
    <col min="781" max="1024" width="9" style="3"/>
    <col min="1025" max="1025" width="4.5" style="3" customWidth="1"/>
    <col min="1026" max="1026" width="13.25" style="3" customWidth="1"/>
    <col min="1027" max="1027" width="17.25" style="3" customWidth="1"/>
    <col min="1028" max="1028" width="21.25" style="3" customWidth="1"/>
    <col min="1029" max="1029" width="10.5" style="3" customWidth="1"/>
    <col min="1030" max="1030" width="5.5" style="3" customWidth="1"/>
    <col min="1031" max="1032" width="7.87962962962963" style="3" customWidth="1"/>
    <col min="1033" max="1033" width="11.5" style="3" customWidth="1"/>
    <col min="1034" max="1034" width="11.1296296296296" style="3" customWidth="1"/>
    <col min="1035" max="1035" width="13" style="3" customWidth="1"/>
    <col min="1036" max="1036" width="28" style="3" customWidth="1"/>
    <col min="1037" max="1280" width="9" style="3"/>
    <col min="1281" max="1281" width="4.5" style="3" customWidth="1"/>
    <col min="1282" max="1282" width="13.25" style="3" customWidth="1"/>
    <col min="1283" max="1283" width="17.25" style="3" customWidth="1"/>
    <col min="1284" max="1284" width="21.25" style="3" customWidth="1"/>
    <col min="1285" max="1285" width="10.5" style="3" customWidth="1"/>
    <col min="1286" max="1286" width="5.5" style="3" customWidth="1"/>
    <col min="1287" max="1288" width="7.87962962962963" style="3" customWidth="1"/>
    <col min="1289" max="1289" width="11.5" style="3" customWidth="1"/>
    <col min="1290" max="1290" width="11.1296296296296" style="3" customWidth="1"/>
    <col min="1291" max="1291" width="13" style="3" customWidth="1"/>
    <col min="1292" max="1292" width="28" style="3" customWidth="1"/>
    <col min="1293" max="1536" width="9" style="3"/>
    <col min="1537" max="1537" width="4.5" style="3" customWidth="1"/>
    <col min="1538" max="1538" width="13.25" style="3" customWidth="1"/>
    <col min="1539" max="1539" width="17.25" style="3" customWidth="1"/>
    <col min="1540" max="1540" width="21.25" style="3" customWidth="1"/>
    <col min="1541" max="1541" width="10.5" style="3" customWidth="1"/>
    <col min="1542" max="1542" width="5.5" style="3" customWidth="1"/>
    <col min="1543" max="1544" width="7.87962962962963" style="3" customWidth="1"/>
    <col min="1545" max="1545" width="11.5" style="3" customWidth="1"/>
    <col min="1546" max="1546" width="11.1296296296296" style="3" customWidth="1"/>
    <col min="1547" max="1547" width="13" style="3" customWidth="1"/>
    <col min="1548" max="1548" width="28" style="3" customWidth="1"/>
    <col min="1549" max="1792" width="9" style="3"/>
    <col min="1793" max="1793" width="4.5" style="3" customWidth="1"/>
    <col min="1794" max="1794" width="13.25" style="3" customWidth="1"/>
    <col min="1795" max="1795" width="17.25" style="3" customWidth="1"/>
    <col min="1796" max="1796" width="21.25" style="3" customWidth="1"/>
    <col min="1797" max="1797" width="10.5" style="3" customWidth="1"/>
    <col min="1798" max="1798" width="5.5" style="3" customWidth="1"/>
    <col min="1799" max="1800" width="7.87962962962963" style="3" customWidth="1"/>
    <col min="1801" max="1801" width="11.5" style="3" customWidth="1"/>
    <col min="1802" max="1802" width="11.1296296296296" style="3" customWidth="1"/>
    <col min="1803" max="1803" width="13" style="3" customWidth="1"/>
    <col min="1804" max="1804" width="28" style="3" customWidth="1"/>
    <col min="1805" max="2048" width="9" style="3"/>
    <col min="2049" max="2049" width="4.5" style="3" customWidth="1"/>
    <col min="2050" max="2050" width="13.25" style="3" customWidth="1"/>
    <col min="2051" max="2051" width="17.25" style="3" customWidth="1"/>
    <col min="2052" max="2052" width="21.25" style="3" customWidth="1"/>
    <col min="2053" max="2053" width="10.5" style="3" customWidth="1"/>
    <col min="2054" max="2054" width="5.5" style="3" customWidth="1"/>
    <col min="2055" max="2056" width="7.87962962962963" style="3" customWidth="1"/>
    <col min="2057" max="2057" width="11.5" style="3" customWidth="1"/>
    <col min="2058" max="2058" width="11.1296296296296" style="3" customWidth="1"/>
    <col min="2059" max="2059" width="13" style="3" customWidth="1"/>
    <col min="2060" max="2060" width="28" style="3" customWidth="1"/>
    <col min="2061" max="2304" width="9" style="3"/>
    <col min="2305" max="2305" width="4.5" style="3" customWidth="1"/>
    <col min="2306" max="2306" width="13.25" style="3" customWidth="1"/>
    <col min="2307" max="2307" width="17.25" style="3" customWidth="1"/>
    <col min="2308" max="2308" width="21.25" style="3" customWidth="1"/>
    <col min="2309" max="2309" width="10.5" style="3" customWidth="1"/>
    <col min="2310" max="2310" width="5.5" style="3" customWidth="1"/>
    <col min="2311" max="2312" width="7.87962962962963" style="3" customWidth="1"/>
    <col min="2313" max="2313" width="11.5" style="3" customWidth="1"/>
    <col min="2314" max="2314" width="11.1296296296296" style="3" customWidth="1"/>
    <col min="2315" max="2315" width="13" style="3" customWidth="1"/>
    <col min="2316" max="2316" width="28" style="3" customWidth="1"/>
    <col min="2317" max="2560" width="9" style="3"/>
    <col min="2561" max="2561" width="4.5" style="3" customWidth="1"/>
    <col min="2562" max="2562" width="13.25" style="3" customWidth="1"/>
    <col min="2563" max="2563" width="17.25" style="3" customWidth="1"/>
    <col min="2564" max="2564" width="21.25" style="3" customWidth="1"/>
    <col min="2565" max="2565" width="10.5" style="3" customWidth="1"/>
    <col min="2566" max="2566" width="5.5" style="3" customWidth="1"/>
    <col min="2567" max="2568" width="7.87962962962963" style="3" customWidth="1"/>
    <col min="2569" max="2569" width="11.5" style="3" customWidth="1"/>
    <col min="2570" max="2570" width="11.1296296296296" style="3" customWidth="1"/>
    <col min="2571" max="2571" width="13" style="3" customWidth="1"/>
    <col min="2572" max="2572" width="28" style="3" customWidth="1"/>
    <col min="2573" max="2816" width="9" style="3"/>
    <col min="2817" max="2817" width="4.5" style="3" customWidth="1"/>
    <col min="2818" max="2818" width="13.25" style="3" customWidth="1"/>
    <col min="2819" max="2819" width="17.25" style="3" customWidth="1"/>
    <col min="2820" max="2820" width="21.25" style="3" customWidth="1"/>
    <col min="2821" max="2821" width="10.5" style="3" customWidth="1"/>
    <col min="2822" max="2822" width="5.5" style="3" customWidth="1"/>
    <col min="2823" max="2824" width="7.87962962962963" style="3" customWidth="1"/>
    <col min="2825" max="2825" width="11.5" style="3" customWidth="1"/>
    <col min="2826" max="2826" width="11.1296296296296" style="3" customWidth="1"/>
    <col min="2827" max="2827" width="13" style="3" customWidth="1"/>
    <col min="2828" max="2828" width="28" style="3" customWidth="1"/>
    <col min="2829" max="3072" width="9" style="3"/>
    <col min="3073" max="3073" width="4.5" style="3" customWidth="1"/>
    <col min="3074" max="3074" width="13.25" style="3" customWidth="1"/>
    <col min="3075" max="3075" width="17.25" style="3" customWidth="1"/>
    <col min="3076" max="3076" width="21.25" style="3" customWidth="1"/>
    <col min="3077" max="3077" width="10.5" style="3" customWidth="1"/>
    <col min="3078" max="3078" width="5.5" style="3" customWidth="1"/>
    <col min="3079" max="3080" width="7.87962962962963" style="3" customWidth="1"/>
    <col min="3081" max="3081" width="11.5" style="3" customWidth="1"/>
    <col min="3082" max="3082" width="11.1296296296296" style="3" customWidth="1"/>
    <col min="3083" max="3083" width="13" style="3" customWidth="1"/>
    <col min="3084" max="3084" width="28" style="3" customWidth="1"/>
    <col min="3085" max="3328" width="9" style="3"/>
    <col min="3329" max="3329" width="4.5" style="3" customWidth="1"/>
    <col min="3330" max="3330" width="13.25" style="3" customWidth="1"/>
    <col min="3331" max="3331" width="17.25" style="3" customWidth="1"/>
    <col min="3332" max="3332" width="21.25" style="3" customWidth="1"/>
    <col min="3333" max="3333" width="10.5" style="3" customWidth="1"/>
    <col min="3334" max="3334" width="5.5" style="3" customWidth="1"/>
    <col min="3335" max="3336" width="7.87962962962963" style="3" customWidth="1"/>
    <col min="3337" max="3337" width="11.5" style="3" customWidth="1"/>
    <col min="3338" max="3338" width="11.1296296296296" style="3" customWidth="1"/>
    <col min="3339" max="3339" width="13" style="3" customWidth="1"/>
    <col min="3340" max="3340" width="28" style="3" customWidth="1"/>
    <col min="3341" max="3584" width="9" style="3"/>
    <col min="3585" max="3585" width="4.5" style="3" customWidth="1"/>
    <col min="3586" max="3586" width="13.25" style="3" customWidth="1"/>
    <col min="3587" max="3587" width="17.25" style="3" customWidth="1"/>
    <col min="3588" max="3588" width="21.25" style="3" customWidth="1"/>
    <col min="3589" max="3589" width="10.5" style="3" customWidth="1"/>
    <col min="3590" max="3590" width="5.5" style="3" customWidth="1"/>
    <col min="3591" max="3592" width="7.87962962962963" style="3" customWidth="1"/>
    <col min="3593" max="3593" width="11.5" style="3" customWidth="1"/>
    <col min="3594" max="3594" width="11.1296296296296" style="3" customWidth="1"/>
    <col min="3595" max="3595" width="13" style="3" customWidth="1"/>
    <col min="3596" max="3596" width="28" style="3" customWidth="1"/>
    <col min="3597" max="3840" width="9" style="3"/>
    <col min="3841" max="3841" width="4.5" style="3" customWidth="1"/>
    <col min="3842" max="3842" width="13.25" style="3" customWidth="1"/>
    <col min="3843" max="3843" width="17.25" style="3" customWidth="1"/>
    <col min="3844" max="3844" width="21.25" style="3" customWidth="1"/>
    <col min="3845" max="3845" width="10.5" style="3" customWidth="1"/>
    <col min="3846" max="3846" width="5.5" style="3" customWidth="1"/>
    <col min="3847" max="3848" width="7.87962962962963" style="3" customWidth="1"/>
    <col min="3849" max="3849" width="11.5" style="3" customWidth="1"/>
    <col min="3850" max="3850" width="11.1296296296296" style="3" customWidth="1"/>
    <col min="3851" max="3851" width="13" style="3" customWidth="1"/>
    <col min="3852" max="3852" width="28" style="3" customWidth="1"/>
    <col min="3853" max="4096" width="9" style="3"/>
    <col min="4097" max="4097" width="4.5" style="3" customWidth="1"/>
    <col min="4098" max="4098" width="13.25" style="3" customWidth="1"/>
    <col min="4099" max="4099" width="17.25" style="3" customWidth="1"/>
    <col min="4100" max="4100" width="21.25" style="3" customWidth="1"/>
    <col min="4101" max="4101" width="10.5" style="3" customWidth="1"/>
    <col min="4102" max="4102" width="5.5" style="3" customWidth="1"/>
    <col min="4103" max="4104" width="7.87962962962963" style="3" customWidth="1"/>
    <col min="4105" max="4105" width="11.5" style="3" customWidth="1"/>
    <col min="4106" max="4106" width="11.1296296296296" style="3" customWidth="1"/>
    <col min="4107" max="4107" width="13" style="3" customWidth="1"/>
    <col min="4108" max="4108" width="28" style="3" customWidth="1"/>
    <col min="4109" max="4352" width="9" style="3"/>
    <col min="4353" max="4353" width="4.5" style="3" customWidth="1"/>
    <col min="4354" max="4354" width="13.25" style="3" customWidth="1"/>
    <col min="4355" max="4355" width="17.25" style="3" customWidth="1"/>
    <col min="4356" max="4356" width="21.25" style="3" customWidth="1"/>
    <col min="4357" max="4357" width="10.5" style="3" customWidth="1"/>
    <col min="4358" max="4358" width="5.5" style="3" customWidth="1"/>
    <col min="4359" max="4360" width="7.87962962962963" style="3" customWidth="1"/>
    <col min="4361" max="4361" width="11.5" style="3" customWidth="1"/>
    <col min="4362" max="4362" width="11.1296296296296" style="3" customWidth="1"/>
    <col min="4363" max="4363" width="13" style="3" customWidth="1"/>
    <col min="4364" max="4364" width="28" style="3" customWidth="1"/>
    <col min="4365" max="4608" width="9" style="3"/>
    <col min="4609" max="4609" width="4.5" style="3" customWidth="1"/>
    <col min="4610" max="4610" width="13.25" style="3" customWidth="1"/>
    <col min="4611" max="4611" width="17.25" style="3" customWidth="1"/>
    <col min="4612" max="4612" width="21.25" style="3" customWidth="1"/>
    <col min="4613" max="4613" width="10.5" style="3" customWidth="1"/>
    <col min="4614" max="4614" width="5.5" style="3" customWidth="1"/>
    <col min="4615" max="4616" width="7.87962962962963" style="3" customWidth="1"/>
    <col min="4617" max="4617" width="11.5" style="3" customWidth="1"/>
    <col min="4618" max="4618" width="11.1296296296296" style="3" customWidth="1"/>
    <col min="4619" max="4619" width="13" style="3" customWidth="1"/>
    <col min="4620" max="4620" width="28" style="3" customWidth="1"/>
    <col min="4621" max="4864" width="9" style="3"/>
    <col min="4865" max="4865" width="4.5" style="3" customWidth="1"/>
    <col min="4866" max="4866" width="13.25" style="3" customWidth="1"/>
    <col min="4867" max="4867" width="17.25" style="3" customWidth="1"/>
    <col min="4868" max="4868" width="21.25" style="3" customWidth="1"/>
    <col min="4869" max="4869" width="10.5" style="3" customWidth="1"/>
    <col min="4870" max="4870" width="5.5" style="3" customWidth="1"/>
    <col min="4871" max="4872" width="7.87962962962963" style="3" customWidth="1"/>
    <col min="4873" max="4873" width="11.5" style="3" customWidth="1"/>
    <col min="4874" max="4874" width="11.1296296296296" style="3" customWidth="1"/>
    <col min="4875" max="4875" width="13" style="3" customWidth="1"/>
    <col min="4876" max="4876" width="28" style="3" customWidth="1"/>
    <col min="4877" max="5120" width="9" style="3"/>
    <col min="5121" max="5121" width="4.5" style="3" customWidth="1"/>
    <col min="5122" max="5122" width="13.25" style="3" customWidth="1"/>
    <col min="5123" max="5123" width="17.25" style="3" customWidth="1"/>
    <col min="5124" max="5124" width="21.25" style="3" customWidth="1"/>
    <col min="5125" max="5125" width="10.5" style="3" customWidth="1"/>
    <col min="5126" max="5126" width="5.5" style="3" customWidth="1"/>
    <col min="5127" max="5128" width="7.87962962962963" style="3" customWidth="1"/>
    <col min="5129" max="5129" width="11.5" style="3" customWidth="1"/>
    <col min="5130" max="5130" width="11.1296296296296" style="3" customWidth="1"/>
    <col min="5131" max="5131" width="13" style="3" customWidth="1"/>
    <col min="5132" max="5132" width="28" style="3" customWidth="1"/>
    <col min="5133" max="5376" width="9" style="3"/>
    <col min="5377" max="5377" width="4.5" style="3" customWidth="1"/>
    <col min="5378" max="5378" width="13.25" style="3" customWidth="1"/>
    <col min="5379" max="5379" width="17.25" style="3" customWidth="1"/>
    <col min="5380" max="5380" width="21.25" style="3" customWidth="1"/>
    <col min="5381" max="5381" width="10.5" style="3" customWidth="1"/>
    <col min="5382" max="5382" width="5.5" style="3" customWidth="1"/>
    <col min="5383" max="5384" width="7.87962962962963" style="3" customWidth="1"/>
    <col min="5385" max="5385" width="11.5" style="3" customWidth="1"/>
    <col min="5386" max="5386" width="11.1296296296296" style="3" customWidth="1"/>
    <col min="5387" max="5387" width="13" style="3" customWidth="1"/>
    <col min="5388" max="5388" width="28" style="3" customWidth="1"/>
    <col min="5389" max="5632" width="9" style="3"/>
    <col min="5633" max="5633" width="4.5" style="3" customWidth="1"/>
    <col min="5634" max="5634" width="13.25" style="3" customWidth="1"/>
    <col min="5635" max="5635" width="17.25" style="3" customWidth="1"/>
    <col min="5636" max="5636" width="21.25" style="3" customWidth="1"/>
    <col min="5637" max="5637" width="10.5" style="3" customWidth="1"/>
    <col min="5638" max="5638" width="5.5" style="3" customWidth="1"/>
    <col min="5639" max="5640" width="7.87962962962963" style="3" customWidth="1"/>
    <col min="5641" max="5641" width="11.5" style="3" customWidth="1"/>
    <col min="5642" max="5642" width="11.1296296296296" style="3" customWidth="1"/>
    <col min="5643" max="5643" width="13" style="3" customWidth="1"/>
    <col min="5644" max="5644" width="28" style="3" customWidth="1"/>
    <col min="5645" max="5888" width="9" style="3"/>
    <col min="5889" max="5889" width="4.5" style="3" customWidth="1"/>
    <col min="5890" max="5890" width="13.25" style="3" customWidth="1"/>
    <col min="5891" max="5891" width="17.25" style="3" customWidth="1"/>
    <col min="5892" max="5892" width="21.25" style="3" customWidth="1"/>
    <col min="5893" max="5893" width="10.5" style="3" customWidth="1"/>
    <col min="5894" max="5894" width="5.5" style="3" customWidth="1"/>
    <col min="5895" max="5896" width="7.87962962962963" style="3" customWidth="1"/>
    <col min="5897" max="5897" width="11.5" style="3" customWidth="1"/>
    <col min="5898" max="5898" width="11.1296296296296" style="3" customWidth="1"/>
    <col min="5899" max="5899" width="13" style="3" customWidth="1"/>
    <col min="5900" max="5900" width="28" style="3" customWidth="1"/>
    <col min="5901" max="6144" width="9" style="3"/>
    <col min="6145" max="6145" width="4.5" style="3" customWidth="1"/>
    <col min="6146" max="6146" width="13.25" style="3" customWidth="1"/>
    <col min="6147" max="6147" width="17.25" style="3" customWidth="1"/>
    <col min="6148" max="6148" width="21.25" style="3" customWidth="1"/>
    <col min="6149" max="6149" width="10.5" style="3" customWidth="1"/>
    <col min="6150" max="6150" width="5.5" style="3" customWidth="1"/>
    <col min="6151" max="6152" width="7.87962962962963" style="3" customWidth="1"/>
    <col min="6153" max="6153" width="11.5" style="3" customWidth="1"/>
    <col min="6154" max="6154" width="11.1296296296296" style="3" customWidth="1"/>
    <col min="6155" max="6155" width="13" style="3" customWidth="1"/>
    <col min="6156" max="6156" width="28" style="3" customWidth="1"/>
    <col min="6157" max="6400" width="9" style="3"/>
    <col min="6401" max="6401" width="4.5" style="3" customWidth="1"/>
    <col min="6402" max="6402" width="13.25" style="3" customWidth="1"/>
    <col min="6403" max="6403" width="17.25" style="3" customWidth="1"/>
    <col min="6404" max="6404" width="21.25" style="3" customWidth="1"/>
    <col min="6405" max="6405" width="10.5" style="3" customWidth="1"/>
    <col min="6406" max="6406" width="5.5" style="3" customWidth="1"/>
    <col min="6407" max="6408" width="7.87962962962963" style="3" customWidth="1"/>
    <col min="6409" max="6409" width="11.5" style="3" customWidth="1"/>
    <col min="6410" max="6410" width="11.1296296296296" style="3" customWidth="1"/>
    <col min="6411" max="6411" width="13" style="3" customWidth="1"/>
    <col min="6412" max="6412" width="28" style="3" customWidth="1"/>
    <col min="6413" max="6656" width="9" style="3"/>
    <col min="6657" max="6657" width="4.5" style="3" customWidth="1"/>
    <col min="6658" max="6658" width="13.25" style="3" customWidth="1"/>
    <col min="6659" max="6659" width="17.25" style="3" customWidth="1"/>
    <col min="6660" max="6660" width="21.25" style="3" customWidth="1"/>
    <col min="6661" max="6661" width="10.5" style="3" customWidth="1"/>
    <col min="6662" max="6662" width="5.5" style="3" customWidth="1"/>
    <col min="6663" max="6664" width="7.87962962962963" style="3" customWidth="1"/>
    <col min="6665" max="6665" width="11.5" style="3" customWidth="1"/>
    <col min="6666" max="6666" width="11.1296296296296" style="3" customWidth="1"/>
    <col min="6667" max="6667" width="13" style="3" customWidth="1"/>
    <col min="6668" max="6668" width="28" style="3" customWidth="1"/>
    <col min="6669" max="6912" width="9" style="3"/>
    <col min="6913" max="6913" width="4.5" style="3" customWidth="1"/>
    <col min="6914" max="6914" width="13.25" style="3" customWidth="1"/>
    <col min="6915" max="6915" width="17.25" style="3" customWidth="1"/>
    <col min="6916" max="6916" width="21.25" style="3" customWidth="1"/>
    <col min="6917" max="6917" width="10.5" style="3" customWidth="1"/>
    <col min="6918" max="6918" width="5.5" style="3" customWidth="1"/>
    <col min="6919" max="6920" width="7.87962962962963" style="3" customWidth="1"/>
    <col min="6921" max="6921" width="11.5" style="3" customWidth="1"/>
    <col min="6922" max="6922" width="11.1296296296296" style="3" customWidth="1"/>
    <col min="6923" max="6923" width="13" style="3" customWidth="1"/>
    <col min="6924" max="6924" width="28" style="3" customWidth="1"/>
    <col min="6925" max="7168" width="9" style="3"/>
    <col min="7169" max="7169" width="4.5" style="3" customWidth="1"/>
    <col min="7170" max="7170" width="13.25" style="3" customWidth="1"/>
    <col min="7171" max="7171" width="17.25" style="3" customWidth="1"/>
    <col min="7172" max="7172" width="21.25" style="3" customWidth="1"/>
    <col min="7173" max="7173" width="10.5" style="3" customWidth="1"/>
    <col min="7174" max="7174" width="5.5" style="3" customWidth="1"/>
    <col min="7175" max="7176" width="7.87962962962963" style="3" customWidth="1"/>
    <col min="7177" max="7177" width="11.5" style="3" customWidth="1"/>
    <col min="7178" max="7178" width="11.1296296296296" style="3" customWidth="1"/>
    <col min="7179" max="7179" width="13" style="3" customWidth="1"/>
    <col min="7180" max="7180" width="28" style="3" customWidth="1"/>
    <col min="7181" max="7424" width="9" style="3"/>
    <col min="7425" max="7425" width="4.5" style="3" customWidth="1"/>
    <col min="7426" max="7426" width="13.25" style="3" customWidth="1"/>
    <col min="7427" max="7427" width="17.25" style="3" customWidth="1"/>
    <col min="7428" max="7428" width="21.25" style="3" customWidth="1"/>
    <col min="7429" max="7429" width="10.5" style="3" customWidth="1"/>
    <col min="7430" max="7430" width="5.5" style="3" customWidth="1"/>
    <col min="7431" max="7432" width="7.87962962962963" style="3" customWidth="1"/>
    <col min="7433" max="7433" width="11.5" style="3" customWidth="1"/>
    <col min="7434" max="7434" width="11.1296296296296" style="3" customWidth="1"/>
    <col min="7435" max="7435" width="13" style="3" customWidth="1"/>
    <col min="7436" max="7436" width="28" style="3" customWidth="1"/>
    <col min="7437" max="7680" width="9" style="3"/>
    <col min="7681" max="7681" width="4.5" style="3" customWidth="1"/>
    <col min="7682" max="7682" width="13.25" style="3" customWidth="1"/>
    <col min="7683" max="7683" width="17.25" style="3" customWidth="1"/>
    <col min="7684" max="7684" width="21.25" style="3" customWidth="1"/>
    <col min="7685" max="7685" width="10.5" style="3" customWidth="1"/>
    <col min="7686" max="7686" width="5.5" style="3" customWidth="1"/>
    <col min="7687" max="7688" width="7.87962962962963" style="3" customWidth="1"/>
    <col min="7689" max="7689" width="11.5" style="3" customWidth="1"/>
    <col min="7690" max="7690" width="11.1296296296296" style="3" customWidth="1"/>
    <col min="7691" max="7691" width="13" style="3" customWidth="1"/>
    <col min="7692" max="7692" width="28" style="3" customWidth="1"/>
    <col min="7693" max="7936" width="9" style="3"/>
    <col min="7937" max="7937" width="4.5" style="3" customWidth="1"/>
    <col min="7938" max="7938" width="13.25" style="3" customWidth="1"/>
    <col min="7939" max="7939" width="17.25" style="3" customWidth="1"/>
    <col min="7940" max="7940" width="21.25" style="3" customWidth="1"/>
    <col min="7941" max="7941" width="10.5" style="3" customWidth="1"/>
    <col min="7942" max="7942" width="5.5" style="3" customWidth="1"/>
    <col min="7943" max="7944" width="7.87962962962963" style="3" customWidth="1"/>
    <col min="7945" max="7945" width="11.5" style="3" customWidth="1"/>
    <col min="7946" max="7946" width="11.1296296296296" style="3" customWidth="1"/>
    <col min="7947" max="7947" width="13" style="3" customWidth="1"/>
    <col min="7948" max="7948" width="28" style="3" customWidth="1"/>
    <col min="7949" max="8192" width="9" style="3"/>
    <col min="8193" max="8193" width="4.5" style="3" customWidth="1"/>
    <col min="8194" max="8194" width="13.25" style="3" customWidth="1"/>
    <col min="8195" max="8195" width="17.25" style="3" customWidth="1"/>
    <col min="8196" max="8196" width="21.25" style="3" customWidth="1"/>
    <col min="8197" max="8197" width="10.5" style="3" customWidth="1"/>
    <col min="8198" max="8198" width="5.5" style="3" customWidth="1"/>
    <col min="8199" max="8200" width="7.87962962962963" style="3" customWidth="1"/>
    <col min="8201" max="8201" width="11.5" style="3" customWidth="1"/>
    <col min="8202" max="8202" width="11.1296296296296" style="3" customWidth="1"/>
    <col min="8203" max="8203" width="13" style="3" customWidth="1"/>
    <col min="8204" max="8204" width="28" style="3" customWidth="1"/>
    <col min="8205" max="8448" width="9" style="3"/>
    <col min="8449" max="8449" width="4.5" style="3" customWidth="1"/>
    <col min="8450" max="8450" width="13.25" style="3" customWidth="1"/>
    <col min="8451" max="8451" width="17.25" style="3" customWidth="1"/>
    <col min="8452" max="8452" width="21.25" style="3" customWidth="1"/>
    <col min="8453" max="8453" width="10.5" style="3" customWidth="1"/>
    <col min="8454" max="8454" width="5.5" style="3" customWidth="1"/>
    <col min="8455" max="8456" width="7.87962962962963" style="3" customWidth="1"/>
    <col min="8457" max="8457" width="11.5" style="3" customWidth="1"/>
    <col min="8458" max="8458" width="11.1296296296296" style="3" customWidth="1"/>
    <col min="8459" max="8459" width="13" style="3" customWidth="1"/>
    <col min="8460" max="8460" width="28" style="3" customWidth="1"/>
    <col min="8461" max="8704" width="9" style="3"/>
    <col min="8705" max="8705" width="4.5" style="3" customWidth="1"/>
    <col min="8706" max="8706" width="13.25" style="3" customWidth="1"/>
    <col min="8707" max="8707" width="17.25" style="3" customWidth="1"/>
    <col min="8708" max="8708" width="21.25" style="3" customWidth="1"/>
    <col min="8709" max="8709" width="10.5" style="3" customWidth="1"/>
    <col min="8710" max="8710" width="5.5" style="3" customWidth="1"/>
    <col min="8711" max="8712" width="7.87962962962963" style="3" customWidth="1"/>
    <col min="8713" max="8713" width="11.5" style="3" customWidth="1"/>
    <col min="8714" max="8714" width="11.1296296296296" style="3" customWidth="1"/>
    <col min="8715" max="8715" width="13" style="3" customWidth="1"/>
    <col min="8716" max="8716" width="28" style="3" customWidth="1"/>
    <col min="8717" max="8960" width="9" style="3"/>
    <col min="8961" max="8961" width="4.5" style="3" customWidth="1"/>
    <col min="8962" max="8962" width="13.25" style="3" customWidth="1"/>
    <col min="8963" max="8963" width="17.25" style="3" customWidth="1"/>
    <col min="8964" max="8964" width="21.25" style="3" customWidth="1"/>
    <col min="8965" max="8965" width="10.5" style="3" customWidth="1"/>
    <col min="8966" max="8966" width="5.5" style="3" customWidth="1"/>
    <col min="8967" max="8968" width="7.87962962962963" style="3" customWidth="1"/>
    <col min="8969" max="8969" width="11.5" style="3" customWidth="1"/>
    <col min="8970" max="8970" width="11.1296296296296" style="3" customWidth="1"/>
    <col min="8971" max="8971" width="13" style="3" customWidth="1"/>
    <col min="8972" max="8972" width="28" style="3" customWidth="1"/>
    <col min="8973" max="9216" width="9" style="3"/>
    <col min="9217" max="9217" width="4.5" style="3" customWidth="1"/>
    <col min="9218" max="9218" width="13.25" style="3" customWidth="1"/>
    <col min="9219" max="9219" width="17.25" style="3" customWidth="1"/>
    <col min="9220" max="9220" width="21.25" style="3" customWidth="1"/>
    <col min="9221" max="9221" width="10.5" style="3" customWidth="1"/>
    <col min="9222" max="9222" width="5.5" style="3" customWidth="1"/>
    <col min="9223" max="9224" width="7.87962962962963" style="3" customWidth="1"/>
    <col min="9225" max="9225" width="11.5" style="3" customWidth="1"/>
    <col min="9226" max="9226" width="11.1296296296296" style="3" customWidth="1"/>
    <col min="9227" max="9227" width="13" style="3" customWidth="1"/>
    <col min="9228" max="9228" width="28" style="3" customWidth="1"/>
    <col min="9229" max="9472" width="9" style="3"/>
    <col min="9473" max="9473" width="4.5" style="3" customWidth="1"/>
    <col min="9474" max="9474" width="13.25" style="3" customWidth="1"/>
    <col min="9475" max="9475" width="17.25" style="3" customWidth="1"/>
    <col min="9476" max="9476" width="21.25" style="3" customWidth="1"/>
    <col min="9477" max="9477" width="10.5" style="3" customWidth="1"/>
    <col min="9478" max="9478" width="5.5" style="3" customWidth="1"/>
    <col min="9479" max="9480" width="7.87962962962963" style="3" customWidth="1"/>
    <col min="9481" max="9481" width="11.5" style="3" customWidth="1"/>
    <col min="9482" max="9482" width="11.1296296296296" style="3" customWidth="1"/>
    <col min="9483" max="9483" width="13" style="3" customWidth="1"/>
    <col min="9484" max="9484" width="28" style="3" customWidth="1"/>
    <col min="9485" max="9728" width="9" style="3"/>
    <col min="9729" max="9729" width="4.5" style="3" customWidth="1"/>
    <col min="9730" max="9730" width="13.25" style="3" customWidth="1"/>
    <col min="9731" max="9731" width="17.25" style="3" customWidth="1"/>
    <col min="9732" max="9732" width="21.25" style="3" customWidth="1"/>
    <col min="9733" max="9733" width="10.5" style="3" customWidth="1"/>
    <col min="9734" max="9734" width="5.5" style="3" customWidth="1"/>
    <col min="9735" max="9736" width="7.87962962962963" style="3" customWidth="1"/>
    <col min="9737" max="9737" width="11.5" style="3" customWidth="1"/>
    <col min="9738" max="9738" width="11.1296296296296" style="3" customWidth="1"/>
    <col min="9739" max="9739" width="13" style="3" customWidth="1"/>
    <col min="9740" max="9740" width="28" style="3" customWidth="1"/>
    <col min="9741" max="9984" width="9" style="3"/>
    <col min="9985" max="9985" width="4.5" style="3" customWidth="1"/>
    <col min="9986" max="9986" width="13.25" style="3" customWidth="1"/>
    <col min="9987" max="9987" width="17.25" style="3" customWidth="1"/>
    <col min="9988" max="9988" width="21.25" style="3" customWidth="1"/>
    <col min="9989" max="9989" width="10.5" style="3" customWidth="1"/>
    <col min="9990" max="9990" width="5.5" style="3" customWidth="1"/>
    <col min="9991" max="9992" width="7.87962962962963" style="3" customWidth="1"/>
    <col min="9993" max="9993" width="11.5" style="3" customWidth="1"/>
    <col min="9994" max="9994" width="11.1296296296296" style="3" customWidth="1"/>
    <col min="9995" max="9995" width="13" style="3" customWidth="1"/>
    <col min="9996" max="9996" width="28" style="3" customWidth="1"/>
    <col min="9997" max="10240" width="9" style="3"/>
    <col min="10241" max="10241" width="4.5" style="3" customWidth="1"/>
    <col min="10242" max="10242" width="13.25" style="3" customWidth="1"/>
    <col min="10243" max="10243" width="17.25" style="3" customWidth="1"/>
    <col min="10244" max="10244" width="21.25" style="3" customWidth="1"/>
    <col min="10245" max="10245" width="10.5" style="3" customWidth="1"/>
    <col min="10246" max="10246" width="5.5" style="3" customWidth="1"/>
    <col min="10247" max="10248" width="7.87962962962963" style="3" customWidth="1"/>
    <col min="10249" max="10249" width="11.5" style="3" customWidth="1"/>
    <col min="10250" max="10250" width="11.1296296296296" style="3" customWidth="1"/>
    <col min="10251" max="10251" width="13" style="3" customWidth="1"/>
    <col min="10252" max="10252" width="28" style="3" customWidth="1"/>
    <col min="10253" max="10496" width="9" style="3"/>
    <col min="10497" max="10497" width="4.5" style="3" customWidth="1"/>
    <col min="10498" max="10498" width="13.25" style="3" customWidth="1"/>
    <col min="10499" max="10499" width="17.25" style="3" customWidth="1"/>
    <col min="10500" max="10500" width="21.25" style="3" customWidth="1"/>
    <col min="10501" max="10501" width="10.5" style="3" customWidth="1"/>
    <col min="10502" max="10502" width="5.5" style="3" customWidth="1"/>
    <col min="10503" max="10504" width="7.87962962962963" style="3" customWidth="1"/>
    <col min="10505" max="10505" width="11.5" style="3" customWidth="1"/>
    <col min="10506" max="10506" width="11.1296296296296" style="3" customWidth="1"/>
    <col min="10507" max="10507" width="13" style="3" customWidth="1"/>
    <col min="10508" max="10508" width="28" style="3" customWidth="1"/>
    <col min="10509" max="10752" width="9" style="3"/>
    <col min="10753" max="10753" width="4.5" style="3" customWidth="1"/>
    <col min="10754" max="10754" width="13.25" style="3" customWidth="1"/>
    <col min="10755" max="10755" width="17.25" style="3" customWidth="1"/>
    <col min="10756" max="10756" width="21.25" style="3" customWidth="1"/>
    <col min="10757" max="10757" width="10.5" style="3" customWidth="1"/>
    <col min="10758" max="10758" width="5.5" style="3" customWidth="1"/>
    <col min="10759" max="10760" width="7.87962962962963" style="3" customWidth="1"/>
    <col min="10761" max="10761" width="11.5" style="3" customWidth="1"/>
    <col min="10762" max="10762" width="11.1296296296296" style="3" customWidth="1"/>
    <col min="10763" max="10763" width="13" style="3" customWidth="1"/>
    <col min="10764" max="10764" width="28" style="3" customWidth="1"/>
    <col min="10765" max="11008" width="9" style="3"/>
    <col min="11009" max="11009" width="4.5" style="3" customWidth="1"/>
    <col min="11010" max="11010" width="13.25" style="3" customWidth="1"/>
    <col min="11011" max="11011" width="17.25" style="3" customWidth="1"/>
    <col min="11012" max="11012" width="21.25" style="3" customWidth="1"/>
    <col min="11013" max="11013" width="10.5" style="3" customWidth="1"/>
    <col min="11014" max="11014" width="5.5" style="3" customWidth="1"/>
    <col min="11015" max="11016" width="7.87962962962963" style="3" customWidth="1"/>
    <col min="11017" max="11017" width="11.5" style="3" customWidth="1"/>
    <col min="11018" max="11018" width="11.1296296296296" style="3" customWidth="1"/>
    <col min="11019" max="11019" width="13" style="3" customWidth="1"/>
    <col min="11020" max="11020" width="28" style="3" customWidth="1"/>
    <col min="11021" max="11264" width="9" style="3"/>
    <col min="11265" max="11265" width="4.5" style="3" customWidth="1"/>
    <col min="11266" max="11266" width="13.25" style="3" customWidth="1"/>
    <col min="11267" max="11267" width="17.25" style="3" customWidth="1"/>
    <col min="11268" max="11268" width="21.25" style="3" customWidth="1"/>
    <col min="11269" max="11269" width="10.5" style="3" customWidth="1"/>
    <col min="11270" max="11270" width="5.5" style="3" customWidth="1"/>
    <col min="11271" max="11272" width="7.87962962962963" style="3" customWidth="1"/>
    <col min="11273" max="11273" width="11.5" style="3" customWidth="1"/>
    <col min="11274" max="11274" width="11.1296296296296" style="3" customWidth="1"/>
    <col min="11275" max="11275" width="13" style="3" customWidth="1"/>
    <col min="11276" max="11276" width="28" style="3" customWidth="1"/>
    <col min="11277" max="11520" width="9" style="3"/>
    <col min="11521" max="11521" width="4.5" style="3" customWidth="1"/>
    <col min="11522" max="11522" width="13.25" style="3" customWidth="1"/>
    <col min="11523" max="11523" width="17.25" style="3" customWidth="1"/>
    <col min="11524" max="11524" width="21.25" style="3" customWidth="1"/>
    <col min="11525" max="11525" width="10.5" style="3" customWidth="1"/>
    <col min="11526" max="11526" width="5.5" style="3" customWidth="1"/>
    <col min="11527" max="11528" width="7.87962962962963" style="3" customWidth="1"/>
    <col min="11529" max="11529" width="11.5" style="3" customWidth="1"/>
    <col min="11530" max="11530" width="11.1296296296296" style="3" customWidth="1"/>
    <col min="11531" max="11531" width="13" style="3" customWidth="1"/>
    <col min="11532" max="11532" width="28" style="3" customWidth="1"/>
    <col min="11533" max="11776" width="9" style="3"/>
    <col min="11777" max="11777" width="4.5" style="3" customWidth="1"/>
    <col min="11778" max="11778" width="13.25" style="3" customWidth="1"/>
    <col min="11779" max="11779" width="17.25" style="3" customWidth="1"/>
    <col min="11780" max="11780" width="21.25" style="3" customWidth="1"/>
    <col min="11781" max="11781" width="10.5" style="3" customWidth="1"/>
    <col min="11782" max="11782" width="5.5" style="3" customWidth="1"/>
    <col min="11783" max="11784" width="7.87962962962963" style="3" customWidth="1"/>
    <col min="11785" max="11785" width="11.5" style="3" customWidth="1"/>
    <col min="11786" max="11786" width="11.1296296296296" style="3" customWidth="1"/>
    <col min="11787" max="11787" width="13" style="3" customWidth="1"/>
    <col min="11788" max="11788" width="28" style="3" customWidth="1"/>
    <col min="11789" max="12032" width="9" style="3"/>
    <col min="12033" max="12033" width="4.5" style="3" customWidth="1"/>
    <col min="12034" max="12034" width="13.25" style="3" customWidth="1"/>
    <col min="12035" max="12035" width="17.25" style="3" customWidth="1"/>
    <col min="12036" max="12036" width="21.25" style="3" customWidth="1"/>
    <col min="12037" max="12037" width="10.5" style="3" customWidth="1"/>
    <col min="12038" max="12038" width="5.5" style="3" customWidth="1"/>
    <col min="12039" max="12040" width="7.87962962962963" style="3" customWidth="1"/>
    <col min="12041" max="12041" width="11.5" style="3" customWidth="1"/>
    <col min="12042" max="12042" width="11.1296296296296" style="3" customWidth="1"/>
    <col min="12043" max="12043" width="13" style="3" customWidth="1"/>
    <col min="12044" max="12044" width="28" style="3" customWidth="1"/>
    <col min="12045" max="12288" width="9" style="3"/>
    <col min="12289" max="12289" width="4.5" style="3" customWidth="1"/>
    <col min="12290" max="12290" width="13.25" style="3" customWidth="1"/>
    <col min="12291" max="12291" width="17.25" style="3" customWidth="1"/>
    <col min="12292" max="12292" width="21.25" style="3" customWidth="1"/>
    <col min="12293" max="12293" width="10.5" style="3" customWidth="1"/>
    <col min="12294" max="12294" width="5.5" style="3" customWidth="1"/>
    <col min="12295" max="12296" width="7.87962962962963" style="3" customWidth="1"/>
    <col min="12297" max="12297" width="11.5" style="3" customWidth="1"/>
    <col min="12298" max="12298" width="11.1296296296296" style="3" customWidth="1"/>
    <col min="12299" max="12299" width="13" style="3" customWidth="1"/>
    <col min="12300" max="12300" width="28" style="3" customWidth="1"/>
    <col min="12301" max="12544" width="9" style="3"/>
    <col min="12545" max="12545" width="4.5" style="3" customWidth="1"/>
    <col min="12546" max="12546" width="13.25" style="3" customWidth="1"/>
    <col min="12547" max="12547" width="17.25" style="3" customWidth="1"/>
    <col min="12548" max="12548" width="21.25" style="3" customWidth="1"/>
    <col min="12549" max="12549" width="10.5" style="3" customWidth="1"/>
    <col min="12550" max="12550" width="5.5" style="3" customWidth="1"/>
    <col min="12551" max="12552" width="7.87962962962963" style="3" customWidth="1"/>
    <col min="12553" max="12553" width="11.5" style="3" customWidth="1"/>
    <col min="12554" max="12554" width="11.1296296296296" style="3" customWidth="1"/>
    <col min="12555" max="12555" width="13" style="3" customWidth="1"/>
    <col min="12556" max="12556" width="28" style="3" customWidth="1"/>
    <col min="12557" max="12800" width="9" style="3"/>
    <col min="12801" max="12801" width="4.5" style="3" customWidth="1"/>
    <col min="12802" max="12802" width="13.25" style="3" customWidth="1"/>
    <col min="12803" max="12803" width="17.25" style="3" customWidth="1"/>
    <col min="12804" max="12804" width="21.25" style="3" customWidth="1"/>
    <col min="12805" max="12805" width="10.5" style="3" customWidth="1"/>
    <col min="12806" max="12806" width="5.5" style="3" customWidth="1"/>
    <col min="12807" max="12808" width="7.87962962962963" style="3" customWidth="1"/>
    <col min="12809" max="12809" width="11.5" style="3" customWidth="1"/>
    <col min="12810" max="12810" width="11.1296296296296" style="3" customWidth="1"/>
    <col min="12811" max="12811" width="13" style="3" customWidth="1"/>
    <col min="12812" max="12812" width="28" style="3" customWidth="1"/>
    <col min="12813" max="13056" width="9" style="3"/>
    <col min="13057" max="13057" width="4.5" style="3" customWidth="1"/>
    <col min="13058" max="13058" width="13.25" style="3" customWidth="1"/>
    <col min="13059" max="13059" width="17.25" style="3" customWidth="1"/>
    <col min="13060" max="13060" width="21.25" style="3" customWidth="1"/>
    <col min="13061" max="13061" width="10.5" style="3" customWidth="1"/>
    <col min="13062" max="13062" width="5.5" style="3" customWidth="1"/>
    <col min="13063" max="13064" width="7.87962962962963" style="3" customWidth="1"/>
    <col min="13065" max="13065" width="11.5" style="3" customWidth="1"/>
    <col min="13066" max="13066" width="11.1296296296296" style="3" customWidth="1"/>
    <col min="13067" max="13067" width="13" style="3" customWidth="1"/>
    <col min="13068" max="13068" width="28" style="3" customWidth="1"/>
    <col min="13069" max="13312" width="9" style="3"/>
    <col min="13313" max="13313" width="4.5" style="3" customWidth="1"/>
    <col min="13314" max="13314" width="13.25" style="3" customWidth="1"/>
    <col min="13315" max="13315" width="17.25" style="3" customWidth="1"/>
    <col min="13316" max="13316" width="21.25" style="3" customWidth="1"/>
    <col min="13317" max="13317" width="10.5" style="3" customWidth="1"/>
    <col min="13318" max="13318" width="5.5" style="3" customWidth="1"/>
    <col min="13319" max="13320" width="7.87962962962963" style="3" customWidth="1"/>
    <col min="13321" max="13321" width="11.5" style="3" customWidth="1"/>
    <col min="13322" max="13322" width="11.1296296296296" style="3" customWidth="1"/>
    <col min="13323" max="13323" width="13" style="3" customWidth="1"/>
    <col min="13324" max="13324" width="28" style="3" customWidth="1"/>
    <col min="13325" max="13568" width="9" style="3"/>
    <col min="13569" max="13569" width="4.5" style="3" customWidth="1"/>
    <col min="13570" max="13570" width="13.25" style="3" customWidth="1"/>
    <col min="13571" max="13571" width="17.25" style="3" customWidth="1"/>
    <col min="13572" max="13572" width="21.25" style="3" customWidth="1"/>
    <col min="13573" max="13573" width="10.5" style="3" customWidth="1"/>
    <col min="13574" max="13574" width="5.5" style="3" customWidth="1"/>
    <col min="13575" max="13576" width="7.87962962962963" style="3" customWidth="1"/>
    <col min="13577" max="13577" width="11.5" style="3" customWidth="1"/>
    <col min="13578" max="13578" width="11.1296296296296" style="3" customWidth="1"/>
    <col min="13579" max="13579" width="13" style="3" customWidth="1"/>
    <col min="13580" max="13580" width="28" style="3" customWidth="1"/>
    <col min="13581" max="13824" width="9" style="3"/>
    <col min="13825" max="13825" width="4.5" style="3" customWidth="1"/>
    <col min="13826" max="13826" width="13.25" style="3" customWidth="1"/>
    <col min="13827" max="13827" width="17.25" style="3" customWidth="1"/>
    <col min="13828" max="13828" width="21.25" style="3" customWidth="1"/>
    <col min="13829" max="13829" width="10.5" style="3" customWidth="1"/>
    <col min="13830" max="13830" width="5.5" style="3" customWidth="1"/>
    <col min="13831" max="13832" width="7.87962962962963" style="3" customWidth="1"/>
    <col min="13833" max="13833" width="11.5" style="3" customWidth="1"/>
    <col min="13834" max="13834" width="11.1296296296296" style="3" customWidth="1"/>
    <col min="13835" max="13835" width="13" style="3" customWidth="1"/>
    <col min="13836" max="13836" width="28" style="3" customWidth="1"/>
    <col min="13837" max="14080" width="9" style="3"/>
    <col min="14081" max="14081" width="4.5" style="3" customWidth="1"/>
    <col min="14082" max="14082" width="13.25" style="3" customWidth="1"/>
    <col min="14083" max="14083" width="17.25" style="3" customWidth="1"/>
    <col min="14084" max="14084" width="21.25" style="3" customWidth="1"/>
    <col min="14085" max="14085" width="10.5" style="3" customWidth="1"/>
    <col min="14086" max="14086" width="5.5" style="3" customWidth="1"/>
    <col min="14087" max="14088" width="7.87962962962963" style="3" customWidth="1"/>
    <col min="14089" max="14089" width="11.5" style="3" customWidth="1"/>
    <col min="14090" max="14090" width="11.1296296296296" style="3" customWidth="1"/>
    <col min="14091" max="14091" width="13" style="3" customWidth="1"/>
    <col min="14092" max="14092" width="28" style="3" customWidth="1"/>
    <col min="14093" max="14336" width="9" style="3"/>
    <col min="14337" max="14337" width="4.5" style="3" customWidth="1"/>
    <col min="14338" max="14338" width="13.25" style="3" customWidth="1"/>
    <col min="14339" max="14339" width="17.25" style="3" customWidth="1"/>
    <col min="14340" max="14340" width="21.25" style="3" customWidth="1"/>
    <col min="14341" max="14341" width="10.5" style="3" customWidth="1"/>
    <col min="14342" max="14342" width="5.5" style="3" customWidth="1"/>
    <col min="14343" max="14344" width="7.87962962962963" style="3" customWidth="1"/>
    <col min="14345" max="14345" width="11.5" style="3" customWidth="1"/>
    <col min="14346" max="14346" width="11.1296296296296" style="3" customWidth="1"/>
    <col min="14347" max="14347" width="13" style="3" customWidth="1"/>
    <col min="14348" max="14348" width="28" style="3" customWidth="1"/>
    <col min="14349" max="14592" width="9" style="3"/>
    <col min="14593" max="14593" width="4.5" style="3" customWidth="1"/>
    <col min="14594" max="14594" width="13.25" style="3" customWidth="1"/>
    <col min="14595" max="14595" width="17.25" style="3" customWidth="1"/>
    <col min="14596" max="14596" width="21.25" style="3" customWidth="1"/>
    <col min="14597" max="14597" width="10.5" style="3" customWidth="1"/>
    <col min="14598" max="14598" width="5.5" style="3" customWidth="1"/>
    <col min="14599" max="14600" width="7.87962962962963" style="3" customWidth="1"/>
    <col min="14601" max="14601" width="11.5" style="3" customWidth="1"/>
    <col min="14602" max="14602" width="11.1296296296296" style="3" customWidth="1"/>
    <col min="14603" max="14603" width="13" style="3" customWidth="1"/>
    <col min="14604" max="14604" width="28" style="3" customWidth="1"/>
    <col min="14605" max="14848" width="9" style="3"/>
    <col min="14849" max="14849" width="4.5" style="3" customWidth="1"/>
    <col min="14850" max="14850" width="13.25" style="3" customWidth="1"/>
    <col min="14851" max="14851" width="17.25" style="3" customWidth="1"/>
    <col min="14852" max="14852" width="21.25" style="3" customWidth="1"/>
    <col min="14853" max="14853" width="10.5" style="3" customWidth="1"/>
    <col min="14854" max="14854" width="5.5" style="3" customWidth="1"/>
    <col min="14855" max="14856" width="7.87962962962963" style="3" customWidth="1"/>
    <col min="14857" max="14857" width="11.5" style="3" customWidth="1"/>
    <col min="14858" max="14858" width="11.1296296296296" style="3" customWidth="1"/>
    <col min="14859" max="14859" width="13" style="3" customWidth="1"/>
    <col min="14860" max="14860" width="28" style="3" customWidth="1"/>
    <col min="14861" max="15104" width="9" style="3"/>
    <col min="15105" max="15105" width="4.5" style="3" customWidth="1"/>
    <col min="15106" max="15106" width="13.25" style="3" customWidth="1"/>
    <col min="15107" max="15107" width="17.25" style="3" customWidth="1"/>
    <col min="15108" max="15108" width="21.25" style="3" customWidth="1"/>
    <col min="15109" max="15109" width="10.5" style="3" customWidth="1"/>
    <col min="15110" max="15110" width="5.5" style="3" customWidth="1"/>
    <col min="15111" max="15112" width="7.87962962962963" style="3" customWidth="1"/>
    <col min="15113" max="15113" width="11.5" style="3" customWidth="1"/>
    <col min="15114" max="15114" width="11.1296296296296" style="3" customWidth="1"/>
    <col min="15115" max="15115" width="13" style="3" customWidth="1"/>
    <col min="15116" max="15116" width="28" style="3" customWidth="1"/>
    <col min="15117" max="15360" width="9" style="3"/>
    <col min="15361" max="15361" width="4.5" style="3" customWidth="1"/>
    <col min="15362" max="15362" width="13.25" style="3" customWidth="1"/>
    <col min="15363" max="15363" width="17.25" style="3" customWidth="1"/>
    <col min="15364" max="15364" width="21.25" style="3" customWidth="1"/>
    <col min="15365" max="15365" width="10.5" style="3" customWidth="1"/>
    <col min="15366" max="15366" width="5.5" style="3" customWidth="1"/>
    <col min="15367" max="15368" width="7.87962962962963" style="3" customWidth="1"/>
    <col min="15369" max="15369" width="11.5" style="3" customWidth="1"/>
    <col min="15370" max="15370" width="11.1296296296296" style="3" customWidth="1"/>
    <col min="15371" max="15371" width="13" style="3" customWidth="1"/>
    <col min="15372" max="15372" width="28" style="3" customWidth="1"/>
    <col min="15373" max="15616" width="9" style="3"/>
    <col min="15617" max="15617" width="4.5" style="3" customWidth="1"/>
    <col min="15618" max="15618" width="13.25" style="3" customWidth="1"/>
    <col min="15619" max="15619" width="17.25" style="3" customWidth="1"/>
    <col min="15620" max="15620" width="21.25" style="3" customWidth="1"/>
    <col min="15621" max="15621" width="10.5" style="3" customWidth="1"/>
    <col min="15622" max="15622" width="5.5" style="3" customWidth="1"/>
    <col min="15623" max="15624" width="7.87962962962963" style="3" customWidth="1"/>
    <col min="15625" max="15625" width="11.5" style="3" customWidth="1"/>
    <col min="15626" max="15626" width="11.1296296296296" style="3" customWidth="1"/>
    <col min="15627" max="15627" width="13" style="3" customWidth="1"/>
    <col min="15628" max="15628" width="28" style="3" customWidth="1"/>
    <col min="15629" max="15872" width="9" style="3"/>
    <col min="15873" max="15873" width="4.5" style="3" customWidth="1"/>
    <col min="15874" max="15874" width="13.25" style="3" customWidth="1"/>
    <col min="15875" max="15875" width="17.25" style="3" customWidth="1"/>
    <col min="15876" max="15876" width="21.25" style="3" customWidth="1"/>
    <col min="15877" max="15877" width="10.5" style="3" customWidth="1"/>
    <col min="15878" max="15878" width="5.5" style="3" customWidth="1"/>
    <col min="15879" max="15880" width="7.87962962962963" style="3" customWidth="1"/>
    <col min="15881" max="15881" width="11.5" style="3" customWidth="1"/>
    <col min="15882" max="15882" width="11.1296296296296" style="3" customWidth="1"/>
    <col min="15883" max="15883" width="13" style="3" customWidth="1"/>
    <col min="15884" max="15884" width="28" style="3" customWidth="1"/>
    <col min="15885" max="16128" width="9" style="3"/>
    <col min="16129" max="16129" width="4.5" style="3" customWidth="1"/>
    <col min="16130" max="16130" width="13.25" style="3" customWidth="1"/>
    <col min="16131" max="16131" width="17.25" style="3" customWidth="1"/>
    <col min="16132" max="16132" width="21.25" style="3" customWidth="1"/>
    <col min="16133" max="16133" width="10.5" style="3" customWidth="1"/>
    <col min="16134" max="16134" width="5.5" style="3" customWidth="1"/>
    <col min="16135" max="16136" width="7.87962962962963" style="3" customWidth="1"/>
    <col min="16137" max="16137" width="11.5" style="3" customWidth="1"/>
    <col min="16138" max="16138" width="11.1296296296296" style="3" customWidth="1"/>
    <col min="16139" max="16139" width="13" style="3" customWidth="1"/>
    <col min="16140" max="16140" width="28" style="3" customWidth="1"/>
    <col min="16141" max="16384" width="9" style="3"/>
  </cols>
  <sheetData>
    <row r="1" spans="1:3">
      <c r="A1" s="3" t="s">
        <v>105</v>
      </c>
      <c r="C1" s="3"/>
    </row>
    <row r="2" spans="1:12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.6" spans="1:12">
      <c r="A3" s="6" t="s">
        <v>107</v>
      </c>
      <c r="B3" s="6"/>
      <c r="C3" s="6"/>
      <c r="D3" s="6"/>
      <c r="E3" s="6"/>
      <c r="F3" s="6"/>
      <c r="G3" s="6"/>
      <c r="H3" s="6"/>
      <c r="I3" s="6"/>
      <c r="J3" s="6"/>
      <c r="K3" s="6"/>
      <c r="L3" s="5"/>
    </row>
    <row r="4" s="1" customFormat="1" spans="1:13">
      <c r="A4" s="7" t="s">
        <v>2</v>
      </c>
      <c r="B4" s="8" t="s">
        <v>108</v>
      </c>
      <c r="C4" s="8"/>
      <c r="D4" s="8" t="s">
        <v>109</v>
      </c>
      <c r="E4" s="7" t="s">
        <v>110</v>
      </c>
      <c r="F4" s="8" t="s">
        <v>5</v>
      </c>
      <c r="G4" s="8" t="s">
        <v>111</v>
      </c>
      <c r="H4" s="8"/>
      <c r="I4" s="8" t="s">
        <v>112</v>
      </c>
      <c r="J4" s="8" t="s">
        <v>113</v>
      </c>
      <c r="K4" s="8" t="s">
        <v>11</v>
      </c>
      <c r="L4" s="8" t="s">
        <v>114</v>
      </c>
      <c r="M4" s="8" t="s">
        <v>115</v>
      </c>
    </row>
    <row r="5" s="1" customFormat="1" ht="72" spans="1:13">
      <c r="A5" s="7">
        <v>1</v>
      </c>
      <c r="B5" s="8" t="s">
        <v>116</v>
      </c>
      <c r="C5" s="8"/>
      <c r="D5" s="8" t="s">
        <v>117</v>
      </c>
      <c r="E5" s="9" t="s">
        <v>118</v>
      </c>
      <c r="F5" s="8" t="s">
        <v>79</v>
      </c>
      <c r="G5" s="10">
        <v>1490</v>
      </c>
      <c r="H5" s="10"/>
      <c r="I5" s="8"/>
      <c r="J5" s="8"/>
      <c r="K5" s="8"/>
      <c r="L5" s="8" t="s">
        <v>119</v>
      </c>
      <c r="M5" s="8"/>
    </row>
    <row r="6" s="1" customFormat="1" spans="1:13">
      <c r="A6" s="7">
        <v>2</v>
      </c>
      <c r="B6" s="8" t="s">
        <v>120</v>
      </c>
      <c r="C6" s="8"/>
      <c r="D6" s="8" t="s">
        <v>121</v>
      </c>
      <c r="E6" s="11"/>
      <c r="F6" s="8" t="s">
        <v>15</v>
      </c>
      <c r="G6" s="10">
        <v>1490</v>
      </c>
      <c r="H6" s="10"/>
      <c r="I6" s="8"/>
      <c r="J6" s="8"/>
      <c r="K6" s="8"/>
      <c r="L6" s="8" t="s">
        <v>122</v>
      </c>
      <c r="M6" s="8"/>
    </row>
    <row r="7" s="1" customFormat="1" spans="1:13">
      <c r="A7" s="7">
        <v>3</v>
      </c>
      <c r="B7" s="8" t="s">
        <v>123</v>
      </c>
      <c r="C7" s="8"/>
      <c r="D7" s="8" t="s">
        <v>121</v>
      </c>
      <c r="E7" s="11"/>
      <c r="F7" s="8" t="s">
        <v>15</v>
      </c>
      <c r="G7" s="10">
        <v>1490</v>
      </c>
      <c r="H7" s="10"/>
      <c r="I7" s="8"/>
      <c r="J7" s="8"/>
      <c r="K7" s="8"/>
      <c r="L7" s="8" t="s">
        <v>122</v>
      </c>
      <c r="M7" s="8"/>
    </row>
    <row r="8" s="1" customFormat="1" ht="28.8" spans="1:13">
      <c r="A8" s="7">
        <v>4</v>
      </c>
      <c r="B8" s="8" t="s">
        <v>124</v>
      </c>
      <c r="C8" s="8"/>
      <c r="D8" s="8" t="s">
        <v>125</v>
      </c>
      <c r="E8" s="11"/>
      <c r="F8" s="8" t="s">
        <v>25</v>
      </c>
      <c r="G8" s="10">
        <v>112</v>
      </c>
      <c r="H8" s="10"/>
      <c r="I8" s="8"/>
      <c r="J8" s="8"/>
      <c r="K8" s="8"/>
      <c r="L8" s="8" t="s">
        <v>126</v>
      </c>
      <c r="M8" s="8"/>
    </row>
    <row r="9" s="1" customFormat="1" ht="28.8" spans="1:13">
      <c r="A9" s="7">
        <v>5</v>
      </c>
      <c r="B9" s="8" t="s">
        <v>124</v>
      </c>
      <c r="C9" s="8"/>
      <c r="D9" s="8" t="s">
        <v>127</v>
      </c>
      <c r="E9" s="11"/>
      <c r="F9" s="8" t="s">
        <v>25</v>
      </c>
      <c r="G9" s="10">
        <v>948</v>
      </c>
      <c r="H9" s="10"/>
      <c r="I9" s="8"/>
      <c r="J9" s="8"/>
      <c r="K9" s="8"/>
      <c r="L9" s="8" t="s">
        <v>126</v>
      </c>
      <c r="M9" s="8"/>
    </row>
    <row r="10" s="1" customFormat="1" ht="28.8" spans="1:13">
      <c r="A10" s="7">
        <v>6</v>
      </c>
      <c r="B10" s="8" t="s">
        <v>124</v>
      </c>
      <c r="C10" s="8"/>
      <c r="D10" s="8" t="s">
        <v>128</v>
      </c>
      <c r="E10" s="11"/>
      <c r="F10" s="8" t="s">
        <v>25</v>
      </c>
      <c r="G10" s="10">
        <v>153</v>
      </c>
      <c r="H10" s="10"/>
      <c r="I10" s="8"/>
      <c r="J10" s="8"/>
      <c r="K10" s="8"/>
      <c r="L10" s="8" t="s">
        <v>126</v>
      </c>
      <c r="M10" s="8"/>
    </row>
    <row r="11" s="1" customFormat="1" spans="1:13">
      <c r="A11" s="7">
        <v>7</v>
      </c>
      <c r="B11" s="8" t="s">
        <v>120</v>
      </c>
      <c r="C11" s="8"/>
      <c r="D11" s="8" t="s">
        <v>129</v>
      </c>
      <c r="E11" s="12"/>
      <c r="F11" s="8" t="s">
        <v>15</v>
      </c>
      <c r="G11" s="10">
        <v>2426</v>
      </c>
      <c r="H11" s="10"/>
      <c r="I11" s="8"/>
      <c r="J11" s="8"/>
      <c r="K11" s="8"/>
      <c r="L11" s="8" t="s">
        <v>130</v>
      </c>
      <c r="M11" s="8"/>
    </row>
    <row r="12" s="2" customFormat="1" ht="15.6" spans="1:16">
      <c r="A12" s="13" t="s">
        <v>54</v>
      </c>
      <c r="B12" s="14"/>
      <c r="C12" s="14"/>
      <c r="D12" s="14"/>
      <c r="E12" s="14"/>
      <c r="F12" s="14"/>
      <c r="G12" s="14"/>
      <c r="H12" s="14"/>
      <c r="I12" s="18"/>
      <c r="J12" s="19"/>
      <c r="K12" s="19"/>
      <c r="L12" s="19"/>
      <c r="M12" s="19"/>
      <c r="N12" s="20"/>
      <c r="O12" s="20"/>
      <c r="P12" s="20"/>
    </row>
    <row r="13" ht="15.6" spans="1:12">
      <c r="A13" s="6" t="s">
        <v>131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</row>
    <row r="14" s="1" customFormat="1" ht="28.8" spans="1:13">
      <c r="A14" s="7" t="s">
        <v>2</v>
      </c>
      <c r="B14" s="8" t="s">
        <v>108</v>
      </c>
      <c r="C14" s="8"/>
      <c r="D14" s="8" t="s">
        <v>109</v>
      </c>
      <c r="E14" s="7" t="s">
        <v>110</v>
      </c>
      <c r="F14" s="8" t="s">
        <v>5</v>
      </c>
      <c r="G14" s="8" t="s">
        <v>36</v>
      </c>
      <c r="H14" s="8"/>
      <c r="I14" s="8" t="s">
        <v>112</v>
      </c>
      <c r="J14" s="8" t="s">
        <v>132</v>
      </c>
      <c r="K14" s="8" t="s">
        <v>11</v>
      </c>
      <c r="L14" s="8" t="s">
        <v>114</v>
      </c>
      <c r="M14" s="8" t="s">
        <v>115</v>
      </c>
    </row>
    <row r="15" s="1" customFormat="1" spans="1:13">
      <c r="A15" s="7">
        <v>8</v>
      </c>
      <c r="B15" s="8" t="s">
        <v>133</v>
      </c>
      <c r="C15" s="7" t="s">
        <v>134</v>
      </c>
      <c r="D15" s="8" t="s">
        <v>135</v>
      </c>
      <c r="E15" s="9" t="s">
        <v>118</v>
      </c>
      <c r="F15" s="8"/>
      <c r="G15" s="15"/>
      <c r="H15" s="16"/>
      <c r="I15" s="8"/>
      <c r="J15" s="8"/>
      <c r="K15" s="8"/>
      <c r="L15" s="8" t="s">
        <v>136</v>
      </c>
      <c r="M15" s="8"/>
    </row>
    <row r="16" s="1" customFormat="1" spans="1:13">
      <c r="A16" s="7"/>
      <c r="B16" s="8"/>
      <c r="C16" s="8" t="s">
        <v>137</v>
      </c>
      <c r="D16" s="17" t="s">
        <v>138</v>
      </c>
      <c r="E16" s="11"/>
      <c r="F16" s="8"/>
      <c r="G16" s="15"/>
      <c r="H16" s="16"/>
      <c r="I16" s="8"/>
      <c r="J16" s="8"/>
      <c r="K16" s="8"/>
      <c r="L16" s="8"/>
      <c r="M16" s="8"/>
    </row>
    <row r="17" s="1" customFormat="1" spans="1:13">
      <c r="A17" s="7"/>
      <c r="B17" s="8"/>
      <c r="C17" s="8" t="s">
        <v>139</v>
      </c>
      <c r="D17" s="17" t="s">
        <v>140</v>
      </c>
      <c r="E17" s="11"/>
      <c r="F17" s="8"/>
      <c r="G17" s="15"/>
      <c r="H17" s="16"/>
      <c r="I17" s="8"/>
      <c r="J17" s="8"/>
      <c r="K17" s="8"/>
      <c r="L17" s="8"/>
      <c r="M17" s="8"/>
    </row>
    <row r="18" s="1" customFormat="1" spans="1:13">
      <c r="A18" s="7"/>
      <c r="B18" s="8"/>
      <c r="C18" s="8" t="s">
        <v>139</v>
      </c>
      <c r="D18" s="17" t="s">
        <v>141</v>
      </c>
      <c r="E18" s="11"/>
      <c r="F18" s="8"/>
      <c r="G18" s="15"/>
      <c r="H18" s="16"/>
      <c r="I18" s="8"/>
      <c r="J18" s="8"/>
      <c r="K18" s="8"/>
      <c r="L18" s="8"/>
      <c r="M18" s="8"/>
    </row>
    <row r="19" s="1" customFormat="1" spans="1:13">
      <c r="A19" s="7"/>
      <c r="B19" s="8"/>
      <c r="C19" s="8" t="s">
        <v>142</v>
      </c>
      <c r="D19" s="8"/>
      <c r="E19" s="11"/>
      <c r="F19" s="8"/>
      <c r="G19" s="15"/>
      <c r="H19" s="16"/>
      <c r="I19" s="8"/>
      <c r="J19" s="8"/>
      <c r="K19" s="8"/>
      <c r="L19" s="8"/>
      <c r="M19" s="8"/>
    </row>
    <row r="20" s="1" customFormat="1" spans="1:13">
      <c r="A20" s="7"/>
      <c r="B20" s="8"/>
      <c r="C20" s="8" t="s">
        <v>143</v>
      </c>
      <c r="D20" s="8"/>
      <c r="E20" s="11"/>
      <c r="F20" s="8"/>
      <c r="G20" s="15"/>
      <c r="H20" s="16"/>
      <c r="I20" s="8"/>
      <c r="J20" s="8"/>
      <c r="K20" s="8"/>
      <c r="L20" s="8"/>
      <c r="M20" s="8"/>
    </row>
    <row r="21" s="1" customFormat="1" spans="1:13">
      <c r="A21" s="7"/>
      <c r="B21" s="8"/>
      <c r="C21" s="17" t="s">
        <v>144</v>
      </c>
      <c r="D21" s="8"/>
      <c r="E21" s="12"/>
      <c r="F21" s="8"/>
      <c r="G21" s="15"/>
      <c r="H21" s="16"/>
      <c r="I21" s="8"/>
      <c r="J21" s="8"/>
      <c r="K21" s="8"/>
      <c r="L21" s="8"/>
      <c r="M21" s="8"/>
    </row>
    <row r="22" s="2" customFormat="1" ht="15.6" spans="1:16">
      <c r="A22" s="13" t="s">
        <v>145</v>
      </c>
      <c r="B22" s="14"/>
      <c r="C22" s="14"/>
      <c r="D22" s="14"/>
      <c r="E22" s="14"/>
      <c r="F22" s="14"/>
      <c r="G22" s="14"/>
      <c r="H22" s="14"/>
      <c r="I22" s="18"/>
      <c r="J22" s="19"/>
      <c r="K22" s="19"/>
      <c r="L22" s="19"/>
      <c r="M22" s="19"/>
      <c r="N22" s="20"/>
      <c r="O22" s="20"/>
      <c r="P22" s="20"/>
    </row>
  </sheetData>
  <mergeCells count="37">
    <mergeCell ref="A1:C1"/>
    <mergeCell ref="A2:L2"/>
    <mergeCell ref="A3:K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A12:I12"/>
    <mergeCell ref="A13:K13"/>
    <mergeCell ref="B14:C14"/>
    <mergeCell ref="G14:H14"/>
    <mergeCell ref="G15:H15"/>
    <mergeCell ref="G16:H16"/>
    <mergeCell ref="G17:H17"/>
    <mergeCell ref="G18:H18"/>
    <mergeCell ref="G19:H19"/>
    <mergeCell ref="G20:H20"/>
    <mergeCell ref="G21:H21"/>
    <mergeCell ref="A22:I22"/>
    <mergeCell ref="A15:A21"/>
    <mergeCell ref="B15:B21"/>
    <mergeCell ref="E5:E11"/>
    <mergeCell ref="E15:E21"/>
    <mergeCell ref="L15:L21"/>
    <mergeCell ref="M15:M2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9" sqref="A29:Q29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综合单价分析表</vt:lpstr>
      <vt:lpstr>Sheet1</vt:lpstr>
      <vt:lpstr>问题</vt:lpstr>
      <vt:lpstr>综合单价分析表样表</vt:lpstr>
      <vt:lpstr>Sheet2</vt:lpstr>
      <vt:lpstr>111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原振栋</cp:lastModifiedBy>
  <dcterms:created xsi:type="dcterms:W3CDTF">2006-09-16T00:00:00Z</dcterms:created>
  <dcterms:modified xsi:type="dcterms:W3CDTF">2019-09-27T02:15:41Z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