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工作\中建一局发展公司\3.鹏鼎时代大厦\6、物资\15吴青秀\云筑网资料-吴青秀\"/>
    </mc:Choice>
  </mc:AlternateContent>
  <xr:revisionPtr revIDLastSave="0" documentId="13_ncr:1_{FD6FCFA0-FC1B-43ED-A904-CA8FEFC3B37E}" xr6:coauthVersionLast="45" xr6:coauthVersionMax="45" xr10:uidLastSave="{00000000-0000-0000-0000-000000000000}"/>
  <bookViews>
    <workbookView xWindow="-110" yWindow="-110" windowWidth="21820" windowHeight="14020" activeTab="2" xr2:uid="{00000000-000D-0000-FFFF-FFFF00000000}"/>
  </bookViews>
  <sheets>
    <sheet name="汇总" sheetId="8" r:id="rId1"/>
    <sheet name="空调水阀门统计" sheetId="1" r:id="rId2"/>
    <sheet name="给水阀门统计" sheetId="3" r:id="rId3"/>
    <sheet name="消防" sheetId="6" r:id="rId4"/>
    <sheet name="电动阀" sheetId="7" r:id="rId5"/>
    <sheet name="减压阀" sheetId="10" r:id="rId6"/>
    <sheet name="管件" sheetId="9" r:id="rId7"/>
    <sheet name="温度计压力表" sheetId="11" r:id="rId8"/>
  </sheets>
  <definedNames>
    <definedName name="_xlnm._FilterDatabase" localSheetId="4" hidden="1">电动阀!$A$2:$N$2</definedName>
    <definedName name="_xlnm._FilterDatabase" localSheetId="2" hidden="1">给水阀门统计!$A$2:$I$28</definedName>
    <definedName name="_xlnm._FilterDatabase" localSheetId="1" hidden="1">空调水阀门统计!$A$2:$I$18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E13" i="3" l="1"/>
  <c r="E12" i="3"/>
  <c r="E14" i="3"/>
  <c r="G14" i="11"/>
  <c r="G13" i="11"/>
  <c r="G12" i="11"/>
  <c r="G11" i="11"/>
  <c r="G10" i="11"/>
  <c r="G9" i="11"/>
  <c r="G8" i="11"/>
  <c r="G7" i="11"/>
  <c r="G6" i="11"/>
  <c r="G5" i="11"/>
  <c r="G4" i="11"/>
  <c r="G3" i="11"/>
  <c r="G15" i="11" l="1"/>
  <c r="C8" i="8" s="1"/>
  <c r="J8" i="10"/>
  <c r="J7" i="10"/>
  <c r="J6" i="10"/>
  <c r="J5" i="10"/>
  <c r="J4" i="10"/>
  <c r="J3" i="10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54" i="9" l="1"/>
  <c r="C7" i="8" s="1"/>
  <c r="J9" i="10"/>
  <c r="C6" i="8" s="1"/>
  <c r="E19" i="7"/>
  <c r="H6" i="7"/>
  <c r="H7" i="7"/>
  <c r="H8" i="7"/>
  <c r="H9" i="7"/>
  <c r="H18" i="7"/>
  <c r="H17" i="7"/>
  <c r="H16" i="7"/>
  <c r="H14" i="7"/>
  <c r="H15" i="7"/>
  <c r="H13" i="7"/>
  <c r="H12" i="7"/>
  <c r="H10" i="7"/>
  <c r="H11" i="7"/>
  <c r="H5" i="7"/>
  <c r="H4" i="7"/>
  <c r="H3" i="7"/>
  <c r="L5" i="6"/>
  <c r="L4" i="6"/>
  <c r="L3" i="6"/>
  <c r="K10" i="3"/>
  <c r="K9" i="3"/>
  <c r="K8" i="3"/>
  <c r="K7" i="3"/>
  <c r="K6" i="3"/>
  <c r="K3" i="3"/>
  <c r="K4" i="3"/>
  <c r="K5" i="3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L6" i="6" l="1"/>
  <c r="C4" i="8" s="1"/>
  <c r="H19" i="7"/>
  <c r="C5" i="8" s="1"/>
  <c r="K29" i="3"/>
  <c r="C3" i="8" s="1"/>
  <c r="K18" i="1"/>
  <c r="C2" i="8" s="1"/>
  <c r="C9" i="8" l="1"/>
</calcChain>
</file>

<file path=xl/sharedStrings.xml><?xml version="1.0" encoding="utf-8"?>
<sst xmlns="http://schemas.openxmlformats.org/spreadsheetml/2006/main" count="1029" uniqueCount="226">
  <si>
    <t>序号</t>
  </si>
  <si>
    <t>名称</t>
  </si>
  <si>
    <t>规格</t>
  </si>
  <si>
    <t>单位</t>
  </si>
  <si>
    <t>数量</t>
  </si>
  <si>
    <t>备注</t>
  </si>
  <si>
    <t>阀体</t>
  </si>
  <si>
    <t>阀板</t>
  </si>
  <si>
    <t>连接
方式</t>
  </si>
  <si>
    <t>承压</t>
  </si>
  <si>
    <t>单价</t>
  </si>
  <si>
    <t>合价</t>
  </si>
  <si>
    <t>截止阀</t>
  </si>
  <si>
    <t>DN20</t>
  </si>
  <si>
    <t>个</t>
  </si>
  <si>
    <t>青铜</t>
  </si>
  <si>
    <t>丝扣</t>
  </si>
  <si>
    <t>1.6MPa</t>
  </si>
  <si>
    <t>DN32</t>
  </si>
  <si>
    <t>DN40</t>
  </si>
  <si>
    <t>DN50</t>
  </si>
  <si>
    <t>蝶阀</t>
  </si>
  <si>
    <t>DN65</t>
  </si>
  <si>
    <t>球铁</t>
  </si>
  <si>
    <t>铝青铜合金或球铁</t>
  </si>
  <si>
    <t>对夹</t>
  </si>
  <si>
    <t>DN80</t>
  </si>
  <si>
    <t>DN100</t>
  </si>
  <si>
    <t>DN125</t>
  </si>
  <si>
    <t>DN150</t>
  </si>
  <si>
    <t>DN200</t>
  </si>
  <si>
    <t>DN250</t>
  </si>
  <si>
    <t>DN300</t>
  </si>
  <si>
    <t>DN350</t>
  </si>
  <si>
    <t>DN500</t>
  </si>
  <si>
    <t>自动排气阀</t>
  </si>
  <si>
    <t>铸铁</t>
  </si>
  <si>
    <t>合计</t>
  </si>
  <si>
    <t>铸铁闸阀防护阀门</t>
  </si>
  <si>
    <t>青铜/ 不锈钢座环</t>
  </si>
  <si>
    <t>法兰</t>
  </si>
  <si>
    <t>铸铁闸阀</t>
  </si>
  <si>
    <t>DN70</t>
  </si>
  <si>
    <t>5个中水</t>
  </si>
  <si>
    <t>1个中水</t>
  </si>
  <si>
    <t>铸铁明杆闸阀</t>
  </si>
  <si>
    <t>不锈钢截止阀</t>
  </si>
  <si>
    <t>DN25</t>
  </si>
  <si>
    <t>青铜截止阀</t>
  </si>
  <si>
    <t>中水</t>
  </si>
  <si>
    <t>青铜自动排气阀</t>
  </si>
  <si>
    <t>不锈钢球阀</t>
  </si>
  <si>
    <t>DN15</t>
  </si>
  <si>
    <t>黄铜球阀</t>
  </si>
  <si>
    <t>黄铜</t>
  </si>
  <si>
    <t>4.0MPa</t>
  </si>
  <si>
    <t>青铜球阀</t>
  </si>
  <si>
    <t>规格型号</t>
  </si>
  <si>
    <t>消声止回阀</t>
  </si>
  <si>
    <t>DN150*2.5</t>
  </si>
  <si>
    <t>台</t>
  </si>
  <si>
    <t>竖向安装</t>
  </si>
  <si>
    <t>2.5MPa</t>
  </si>
  <si>
    <t>DN100*2.5</t>
  </si>
  <si>
    <t>横向安装</t>
  </si>
  <si>
    <t>DN50*1.6</t>
  </si>
  <si>
    <t>铸铁电动开关阀</t>
  </si>
  <si>
    <t>电动开关蝶阀，阀体球墨铸铁，阀板不锈钢，PN16</t>
  </si>
  <si>
    <t>铸铁电动调节阀</t>
  </si>
  <si>
    <t>调节型电动蝶阀，阀体球墨铸铁，阀板不锈钢，PN16</t>
  </si>
  <si>
    <t>比例积分电动调节阀，PN16，阀体铸铁，阀轴不锈钢，阀座红铜</t>
  </si>
  <si>
    <t>比例积分电动调节阀，PN16，阀体铸铁，阀轴不锈钢，阀座黄铜</t>
  </si>
  <si>
    <t>黄铜电动调节阀</t>
  </si>
  <si>
    <t>比例积分电动调节阀，阀体红铜，阀座黄铜，阀锥不锈钢，PN16</t>
  </si>
  <si>
    <t>青铜电动调节阀</t>
  </si>
  <si>
    <t>黄铜电动二通阀</t>
  </si>
  <si>
    <t>青铜电动二通阀</t>
  </si>
  <si>
    <t>空调水焊接管件</t>
    <phoneticPr fontId="12" type="noConversion"/>
  </si>
  <si>
    <t>焊接三通</t>
  </si>
  <si>
    <t>Φ530*10</t>
  </si>
  <si>
    <t>Φ426*9</t>
  </si>
  <si>
    <t>Φ377*9</t>
  </si>
  <si>
    <t>Φ325*8</t>
  </si>
  <si>
    <t>Φ273*8</t>
  </si>
  <si>
    <t>Φ219*6</t>
  </si>
  <si>
    <t>Φ164*</t>
  </si>
  <si>
    <t>Φ148*</t>
  </si>
  <si>
    <t>Φ114*</t>
  </si>
  <si>
    <t>Φ89*</t>
  </si>
  <si>
    <t>Φ76*</t>
  </si>
  <si>
    <t>Φ630*10/Φ325*10</t>
  </si>
  <si>
    <t>Φ630*10/Φ273*10</t>
  </si>
  <si>
    <t>Φ530*10/Φ325*10</t>
  </si>
  <si>
    <t>Φ530*10/Φ273*10</t>
  </si>
  <si>
    <t>Φ530*10/Φ219*10</t>
  </si>
  <si>
    <t>Φ426*9/Φ325*9</t>
  </si>
  <si>
    <t>Φ426*9/Φ273*9</t>
  </si>
  <si>
    <t>Φ426*9/Φ219*9</t>
  </si>
  <si>
    <t>Φ325*8/Φ273*8</t>
  </si>
  <si>
    <t>Φ325*8/Φ219*8</t>
  </si>
  <si>
    <t>Φ325*8/Φ164*8</t>
  </si>
  <si>
    <t>Φ325*8/Φ148*8</t>
  </si>
  <si>
    <t>Φ272*8/Φ219*8</t>
  </si>
  <si>
    <t>Φ273*8/Φ164*8</t>
  </si>
  <si>
    <t>Φ273*8/Φ148*8</t>
  </si>
  <si>
    <t>Φ219*6/Φ164*6</t>
  </si>
  <si>
    <t>Φ219*6/Φ148*6</t>
  </si>
  <si>
    <t>Φ219*6/Φ114*6</t>
  </si>
  <si>
    <t>Φ219*6/Φ89*6</t>
  </si>
  <si>
    <t>Φ219*6/Φ76*6</t>
  </si>
  <si>
    <t>Φ164*/Φ114*</t>
  </si>
  <si>
    <t>Φ164*/Φ89*</t>
  </si>
  <si>
    <t>Φ164*/Φ76*</t>
  </si>
  <si>
    <t>Φ164*/Φ60*</t>
  </si>
  <si>
    <t>Φ148*/Φ114*</t>
  </si>
  <si>
    <t>Φ148*/Φ89*</t>
  </si>
  <si>
    <t>Φ148*/Φ76*</t>
  </si>
  <si>
    <t>Φ148*/Φ60*</t>
  </si>
  <si>
    <t>Φ114*/Φ89*</t>
  </si>
  <si>
    <t>Φ114*/Φ76*</t>
  </si>
  <si>
    <t>Φ114*/Φ60*</t>
  </si>
  <si>
    <t>Φ89*/Φ76*</t>
  </si>
  <si>
    <t>Φ89*/Φ60*</t>
  </si>
  <si>
    <t>Φ76*/Φ60*</t>
  </si>
  <si>
    <t>Φ76*/Φ48*</t>
  </si>
  <si>
    <t>Φ76*/Φ42*</t>
  </si>
  <si>
    <t>Φ76*/Φ32*</t>
  </si>
  <si>
    <t>Φ76*/Φ27*</t>
  </si>
  <si>
    <t>焊接偏心大小头</t>
  </si>
  <si>
    <t>Φ377*9/Φ325*9</t>
  </si>
  <si>
    <t>Φ219*6*Φ48</t>
  </si>
  <si>
    <t>焊接同心大小头</t>
  </si>
  <si>
    <t>焊接90°弯头</t>
  </si>
  <si>
    <t>Φ630*10</t>
  </si>
  <si>
    <t>焊接45°弯头</t>
  </si>
  <si>
    <t>焊接平焊法兰</t>
  </si>
  <si>
    <t>块</t>
  </si>
  <si>
    <t>Φ426*10</t>
  </si>
  <si>
    <t>法兰盲板</t>
  </si>
  <si>
    <t>管帽</t>
  </si>
  <si>
    <t>减压阀询价清单</t>
    <phoneticPr fontId="12" type="noConversion"/>
  </si>
  <si>
    <t>序号</t>
    <phoneticPr fontId="12" type="noConversion"/>
  </si>
  <si>
    <t>材料名称</t>
  </si>
  <si>
    <t>单位</t>
    <phoneticPr fontId="12" type="noConversion"/>
  </si>
  <si>
    <t>连接方式</t>
    <phoneticPr fontId="12" type="noConversion"/>
  </si>
  <si>
    <t>阀体</t>
    <phoneticPr fontId="12" type="noConversion"/>
  </si>
  <si>
    <t>阀座</t>
    <phoneticPr fontId="12" type="noConversion"/>
  </si>
  <si>
    <t>单价</t>
    <phoneticPr fontId="12" type="noConversion"/>
  </si>
  <si>
    <t>合价</t>
    <phoneticPr fontId="12" type="noConversion"/>
  </si>
  <si>
    <t>型号</t>
    <phoneticPr fontId="12" type="noConversion"/>
  </si>
  <si>
    <t>备注</t>
    <phoneticPr fontId="12" type="noConversion"/>
  </si>
  <si>
    <t>可调式减压阀</t>
    <phoneticPr fontId="12" type="noConversion"/>
  </si>
  <si>
    <t>个</t>
    <phoneticPr fontId="12" type="noConversion"/>
  </si>
  <si>
    <t>丝扣连接</t>
    <phoneticPr fontId="12" type="noConversion"/>
  </si>
  <si>
    <t>不锈钢</t>
    <phoneticPr fontId="12" type="noConversion"/>
  </si>
  <si>
    <t>PRVS-0020C</t>
    <phoneticPr fontId="12" type="noConversion"/>
  </si>
  <si>
    <t>PRVS不锈钢户用减压阀（B）</t>
    <phoneticPr fontId="12" type="noConversion"/>
  </si>
  <si>
    <t>PRVS-0025C</t>
    <phoneticPr fontId="12" type="noConversion"/>
  </si>
  <si>
    <t>DN32</t>
    <phoneticPr fontId="12" type="noConversion"/>
  </si>
  <si>
    <t>PRVS-0032C</t>
    <phoneticPr fontId="12" type="noConversion"/>
  </si>
  <si>
    <t>DN40</t>
    <phoneticPr fontId="12" type="noConversion"/>
  </si>
  <si>
    <r>
      <t>PRVS-0040</t>
    </r>
    <r>
      <rPr>
        <sz val="12"/>
        <rFont val="宋体"/>
        <family val="3"/>
        <charset val="134"/>
      </rPr>
      <t>C</t>
    </r>
    <phoneticPr fontId="12" type="noConversion"/>
  </si>
  <si>
    <t>PRVS-0050C</t>
    <phoneticPr fontId="12" type="noConversion"/>
  </si>
  <si>
    <t>DN65</t>
    <phoneticPr fontId="12" type="noConversion"/>
  </si>
  <si>
    <t>法兰连接</t>
    <phoneticPr fontId="12" type="noConversion"/>
  </si>
  <si>
    <t>铸铁</t>
    <phoneticPr fontId="12" type="noConversion"/>
  </si>
  <si>
    <t>A200-0065C</t>
    <phoneticPr fontId="12" type="noConversion"/>
  </si>
  <si>
    <r>
      <t>A200  可调试减压阀</t>
    </r>
    <r>
      <rPr>
        <sz val="11"/>
        <color indexed="8"/>
        <rFont val="宋体"/>
        <family val="3"/>
        <charset val="134"/>
      </rPr>
      <t/>
    </r>
    <phoneticPr fontId="12" type="noConversion"/>
  </si>
  <si>
    <t>合计</t>
    <phoneticPr fontId="12" type="noConversion"/>
  </si>
  <si>
    <t>序号</t>
    <phoneticPr fontId="11" type="noConversion"/>
  </si>
  <si>
    <t>名称</t>
    <phoneticPr fontId="11" type="noConversion"/>
  </si>
  <si>
    <t>规格参数</t>
    <phoneticPr fontId="11" type="noConversion"/>
  </si>
  <si>
    <t>单位</t>
    <phoneticPr fontId="11" type="noConversion"/>
  </si>
  <si>
    <t>数量</t>
    <phoneticPr fontId="11" type="noConversion"/>
  </si>
  <si>
    <t>单价</t>
    <phoneticPr fontId="11" type="noConversion"/>
  </si>
  <si>
    <t>合价</t>
    <phoneticPr fontId="11" type="noConversion"/>
  </si>
  <si>
    <t>备注</t>
    <phoneticPr fontId="11" type="noConversion"/>
  </si>
  <si>
    <t>压力表（含旋塞阀）</t>
    <phoneticPr fontId="11" type="noConversion"/>
  </si>
  <si>
    <t>个</t>
    <phoneticPr fontId="11" type="noConversion"/>
  </si>
  <si>
    <t>空调水</t>
    <phoneticPr fontId="11" type="noConversion"/>
  </si>
  <si>
    <t>其中旋塞阀25</t>
    <phoneticPr fontId="11" type="noConversion"/>
  </si>
  <si>
    <t>温度计</t>
    <phoneticPr fontId="11" type="noConversion"/>
  </si>
  <si>
    <t>DN800/15</t>
  </si>
  <si>
    <t>支</t>
  </si>
  <si>
    <t>插深做450</t>
    <phoneticPr fontId="11" type="noConversion"/>
  </si>
  <si>
    <t>DN300/15</t>
  </si>
  <si>
    <t>插深做200</t>
    <phoneticPr fontId="11" type="noConversion"/>
  </si>
  <si>
    <t>DN250/15</t>
  </si>
  <si>
    <t>DN200/15</t>
  </si>
  <si>
    <t>插深做150</t>
    <phoneticPr fontId="11" type="noConversion"/>
  </si>
  <si>
    <t>DN125/15</t>
  </si>
  <si>
    <t>插深做100</t>
    <phoneticPr fontId="11" type="noConversion"/>
  </si>
  <si>
    <t>DN100/15</t>
  </si>
  <si>
    <t>插深做75</t>
    <phoneticPr fontId="11" type="noConversion"/>
  </si>
  <si>
    <t>DN80/15</t>
  </si>
  <si>
    <t>DN65/15</t>
  </si>
  <si>
    <t>插深做50</t>
    <phoneticPr fontId="11" type="noConversion"/>
  </si>
  <si>
    <t>DN40/15</t>
  </si>
  <si>
    <t>插深最低做50</t>
    <phoneticPr fontId="11" type="noConversion"/>
  </si>
  <si>
    <t>DN32/15</t>
  </si>
  <si>
    <t>压力表1.0MPa</t>
    <phoneticPr fontId="11" type="noConversion"/>
  </si>
  <si>
    <t>给排水</t>
    <phoneticPr fontId="11" type="noConversion"/>
  </si>
  <si>
    <t>金额</t>
    <phoneticPr fontId="11" type="noConversion"/>
  </si>
  <si>
    <t>空调水阀门</t>
    <phoneticPr fontId="11" type="noConversion"/>
  </si>
  <si>
    <t>给排水阀门</t>
    <phoneticPr fontId="11" type="noConversion"/>
  </si>
  <si>
    <t>消防阀门</t>
    <phoneticPr fontId="11" type="noConversion"/>
  </si>
  <si>
    <t>电动阀</t>
    <phoneticPr fontId="11" type="noConversion"/>
  </si>
  <si>
    <t>品牌</t>
    <phoneticPr fontId="11" type="noConversion"/>
  </si>
  <si>
    <t>减压阀</t>
    <phoneticPr fontId="11" type="noConversion"/>
  </si>
  <si>
    <t>管件</t>
    <phoneticPr fontId="11" type="noConversion"/>
  </si>
  <si>
    <t>温度计压力表</t>
    <phoneticPr fontId="11" type="noConversion"/>
  </si>
  <si>
    <t>合计</t>
    <phoneticPr fontId="11" type="noConversion"/>
  </si>
  <si>
    <t>开兹</t>
    <phoneticPr fontId="11" type="noConversion"/>
  </si>
  <si>
    <t>丹佛斯</t>
    <phoneticPr fontId="11" type="noConversion"/>
  </si>
  <si>
    <t>班尼戈</t>
    <phoneticPr fontId="11" type="noConversion"/>
  </si>
  <si>
    <t>圣天</t>
    <phoneticPr fontId="11" type="noConversion"/>
  </si>
  <si>
    <t>布莱迪</t>
    <phoneticPr fontId="11" type="noConversion"/>
  </si>
  <si>
    <t>含排气阀下方手阀，FCU控制阀，压力表手阀等</t>
    <phoneticPr fontId="11" type="noConversion"/>
  </si>
  <si>
    <t>空调水阀门清单</t>
    <phoneticPr fontId="11" type="noConversion"/>
  </si>
  <si>
    <t>给排水阀门清单</t>
    <phoneticPr fontId="11" type="noConversion"/>
  </si>
  <si>
    <t>消防阀门清单</t>
    <phoneticPr fontId="11" type="noConversion"/>
  </si>
  <si>
    <r>
      <rPr>
        <sz val="11"/>
        <rFont val="宋体"/>
        <family val="3"/>
        <charset val="134"/>
      </rPr>
      <t>含税单价</t>
    </r>
    <r>
      <rPr>
        <sz val="11"/>
        <rFont val="Minion Pro"/>
        <family val="1"/>
      </rPr>
      <t>/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</si>
  <si>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含税合价</t>
    </r>
    <r>
      <rPr>
        <sz val="11"/>
        <rFont val="Minion Pro"/>
        <family val="1"/>
      </rPr>
      <t>/</t>
    </r>
    <r>
      <rPr>
        <sz val="11"/>
        <rFont val="宋体"/>
        <family val="3"/>
        <charset val="134"/>
      </rPr>
      <t>元</t>
    </r>
  </si>
  <si>
    <r>
      <rPr>
        <sz val="11"/>
        <rFont val="宋体"/>
        <family val="3"/>
        <charset val="134"/>
      </rPr>
      <t>电动二通阀，阀体黄铜，阀杆黄铜，</t>
    </r>
    <r>
      <rPr>
        <sz val="11"/>
        <rFont val="Minion Pro"/>
        <family val="1"/>
      </rPr>
      <t>PN16</t>
    </r>
  </si>
  <si>
    <t>电动阀清单</t>
    <phoneticPr fontId="11" type="noConversion"/>
  </si>
  <si>
    <t>黄铜电动调节阀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</si>
</sst>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,##0_ "/>
    <numFmt numFmtId="177" formatCode="#,##0.00_ "/>
    <numFmt numFmtId="178" formatCode="_-* #,##0.00_-;\-* #,##0.00_-;_-* &quot;-&quot;??_-;_-@_-"/>
    <numFmt numFmtId="179" formatCode="0_ "/>
    <numFmt numFmtId="180" formatCode="0.00_ "/>
    <numFmt numFmtId="181" formatCode="0.00_);[Red]\(0.00\)"/>
    <numFmt numFmtId="182" formatCode="#,##0.00_);[Red]\(#,##0.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11"/>
      <name val="Minion Pro"/>
      <family val="1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Minion Pro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178" fontId="8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9" fillId="0" borderId="1" xfId="6" applyNumberFormat="1" applyBorder="1">
      <alignment vertical="center"/>
    </xf>
    <xf numFmtId="0" fontId="9" fillId="0" borderId="1" xfId="6" applyBorder="1">
      <alignment vertical="center"/>
    </xf>
    <xf numFmtId="0" fontId="9" fillId="0" borderId="0" xfId="6">
      <alignment vertical="center"/>
    </xf>
    <xf numFmtId="0" fontId="9" fillId="0" borderId="1" xfId="6" applyBorder="1" applyAlignment="1">
      <alignment horizontal="center" vertical="center"/>
    </xf>
    <xf numFmtId="177" fontId="9" fillId="0" borderId="1" xfId="6" applyNumberFormat="1" applyBorder="1" applyAlignment="1">
      <alignment horizontal="center" vertical="center"/>
    </xf>
    <xf numFmtId="177" fontId="9" fillId="0" borderId="2" xfId="6" applyNumberFormat="1" applyBorder="1" applyAlignment="1">
      <alignment horizontal="center" vertical="center"/>
    </xf>
    <xf numFmtId="0" fontId="9" fillId="0" borderId="0" xfId="6" applyAlignment="1">
      <alignment horizontal="center" vertical="center"/>
    </xf>
    <xf numFmtId="177" fontId="9" fillId="0" borderId="2" xfId="6" applyNumberFormat="1" applyBorder="1">
      <alignment vertical="center"/>
    </xf>
    <xf numFmtId="0" fontId="9" fillId="0" borderId="1" xfId="6" applyBorder="1" applyAlignment="1">
      <alignment horizontal="right" vertical="center"/>
    </xf>
    <xf numFmtId="0" fontId="13" fillId="0" borderId="1" xfId="6" applyFont="1" applyBorder="1">
      <alignment vertical="center"/>
    </xf>
    <xf numFmtId="177" fontId="9" fillId="0" borderId="0" xfId="6" applyNumberFormat="1">
      <alignment vertical="center"/>
    </xf>
    <xf numFmtId="0" fontId="15" fillId="0" borderId="0" xfId="7" applyFont="1"/>
    <xf numFmtId="0" fontId="16" fillId="0" borderId="1" xfId="7" applyFont="1" applyBorder="1"/>
    <xf numFmtId="0" fontId="16" fillId="0" borderId="1" xfId="7" applyFont="1" applyBorder="1" applyAlignment="1">
      <alignment wrapText="1"/>
    </xf>
    <xf numFmtId="177" fontId="17" fillId="0" borderId="1" xfId="7" applyNumberFormat="1" applyFont="1" applyBorder="1"/>
    <xf numFmtId="0" fontId="16" fillId="0" borderId="0" xfId="7" applyFont="1"/>
    <xf numFmtId="0" fontId="1" fillId="0" borderId="1" xfId="7" applyBorder="1"/>
    <xf numFmtId="0" fontId="1" fillId="0" borderId="1" xfId="7" applyBorder="1" applyAlignment="1">
      <alignment wrapText="1"/>
    </xf>
    <xf numFmtId="176" fontId="1" fillId="0" borderId="1" xfId="7" applyNumberFormat="1" applyBorder="1"/>
    <xf numFmtId="177" fontId="1" fillId="0" borderId="1" xfId="7" applyNumberFormat="1" applyBorder="1"/>
    <xf numFmtId="0" fontId="1" fillId="0" borderId="0" xfId="7"/>
    <xf numFmtId="0" fontId="1" fillId="0" borderId="0" xfId="7" applyAlignment="1">
      <alignment wrapText="1"/>
    </xf>
    <xf numFmtId="177" fontId="1" fillId="0" borderId="0" xfId="7" applyNumberFormat="1"/>
    <xf numFmtId="177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1" xfId="2" applyFont="1" applyFill="1" applyBorder="1" applyAlignment="1">
      <alignment horizontal="center" vertical="center"/>
    </xf>
    <xf numFmtId="179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4" fillId="0" borderId="0" xfId="3" applyFont="1" applyFill="1"/>
    <xf numFmtId="0" fontId="4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Fill="1"/>
    <xf numFmtId="177" fontId="5" fillId="0" borderId="1" xfId="3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176" fontId="19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3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9" fillId="0" borderId="1" xfId="6" applyNumberFormat="1" applyFill="1" applyBorder="1">
      <alignment vertical="center"/>
    </xf>
    <xf numFmtId="0" fontId="10" fillId="0" borderId="0" xfId="6" applyFont="1" applyFill="1">
      <alignment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43" fontId="10" fillId="0" borderId="1" xfId="6" applyNumberFormat="1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vertical="center" wrapText="1"/>
    </xf>
    <xf numFmtId="177" fontId="10" fillId="0" borderId="1" xfId="6" applyNumberFormat="1" applyFont="1" applyFill="1" applyBorder="1" applyAlignment="1">
      <alignment horizontal="right" vertical="center"/>
    </xf>
    <xf numFmtId="181" fontId="10" fillId="0" borderId="0" xfId="6" applyNumberFormat="1" applyFont="1" applyFill="1">
      <alignment vertical="center"/>
    </xf>
    <xf numFmtId="0" fontId="10" fillId="0" borderId="2" xfId="6" applyFont="1" applyFill="1" applyBorder="1" applyAlignment="1">
      <alignment horizontal="center" vertical="center"/>
    </xf>
    <xf numFmtId="43" fontId="10" fillId="0" borderId="2" xfId="6" applyNumberFormat="1" applyFont="1" applyFill="1" applyBorder="1" applyAlignment="1">
      <alignment horizontal="center" vertical="center"/>
    </xf>
    <xf numFmtId="43" fontId="10" fillId="0" borderId="0" xfId="6" applyNumberFormat="1" applyFont="1" applyFill="1">
      <alignment vertical="center"/>
    </xf>
    <xf numFmtId="0" fontId="10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vertical="center" wrapText="1"/>
    </xf>
    <xf numFmtId="43" fontId="10" fillId="0" borderId="0" xfId="6" applyNumberFormat="1" applyFont="1" applyFill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182" fontId="19" fillId="0" borderId="1" xfId="0" applyNumberFormat="1" applyFont="1" applyFill="1" applyBorder="1" applyAlignment="1">
      <alignment vertical="center" wrapText="1"/>
    </xf>
    <xf numFmtId="182" fontId="21" fillId="0" borderId="0" xfId="0" applyNumberFormat="1" applyFont="1" applyFill="1" applyAlignment="1">
      <alignment vertical="center" wrapText="1"/>
    </xf>
    <xf numFmtId="182" fontId="19" fillId="0" borderId="0" xfId="0" applyNumberFormat="1" applyFont="1" applyFill="1" applyAlignment="1">
      <alignment vertical="center" wrapText="1"/>
    </xf>
    <xf numFmtId="182" fontId="10" fillId="0" borderId="1" xfId="6" applyNumberFormat="1" applyFont="1" applyFill="1" applyBorder="1" applyAlignment="1">
      <alignment horizontal="center" vertical="center"/>
    </xf>
    <xf numFmtId="182" fontId="10" fillId="0" borderId="1" xfId="6" applyNumberFormat="1" applyFont="1" applyFill="1" applyBorder="1" applyAlignment="1">
      <alignment horizontal="right" vertical="center"/>
    </xf>
    <xf numFmtId="182" fontId="10" fillId="0" borderId="0" xfId="6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5" xfId="6" applyFont="1" applyFill="1" applyBorder="1" applyAlignment="1">
      <alignment horizontal="center" vertical="center"/>
    </xf>
    <xf numFmtId="0" fontId="23" fillId="0" borderId="3" xfId="6" applyFont="1" applyFill="1" applyBorder="1" applyAlignment="1">
      <alignment horizontal="center" vertical="center"/>
    </xf>
    <xf numFmtId="0" fontId="2" fillId="0" borderId="2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2" fillId="0" borderId="3" xfId="7" applyFont="1" applyBorder="1" applyAlignment="1">
      <alignment horizontal="center"/>
    </xf>
  </cellXfs>
  <cellStyles count="8">
    <cellStyle name="常规" xfId="0" builtinId="0"/>
    <cellStyle name="常规 2" xfId="2" xr:uid="{00000000-0005-0000-0000-000032000000}"/>
    <cellStyle name="常规 3" xfId="3" xr:uid="{00000000-0005-0000-0000-000033000000}"/>
    <cellStyle name="常规 3 2" xfId="1" xr:uid="{00000000-0005-0000-0000-000028000000}"/>
    <cellStyle name="常规 4" xfId="4" xr:uid="{00000000-0005-0000-0000-000034000000}"/>
    <cellStyle name="常规 5" xfId="6" xr:uid="{9B38DBD5-5948-4573-A41C-7788251057A6}"/>
    <cellStyle name="常规 6" xfId="7" xr:uid="{BFACEA49-A5BE-4275-A69B-F097E1142D3A}"/>
    <cellStyle name="千位分隔 2" xfId="5" xr:uid="{00000000-0005-0000-0000-000035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0AF84-F0F3-455E-A17E-C64CF7B488EC}">
  <dimension ref="A1:E10"/>
  <sheetViews>
    <sheetView workbookViewId="0">
      <selection activeCell="C29" sqref="C29"/>
    </sheetView>
  </sheetViews>
  <sheetFormatPr defaultRowHeight="14"/>
  <cols>
    <col min="1" max="1" width="5.26953125" bestFit="1" customWidth="1"/>
    <col min="2" max="2" width="13.54296875" bestFit="1" customWidth="1"/>
    <col min="3" max="3" width="14.6328125" style="27" bestFit="1" customWidth="1"/>
  </cols>
  <sheetData>
    <row r="1" spans="1:5">
      <c r="A1" s="47" t="s">
        <v>169</v>
      </c>
      <c r="B1" s="47" t="s">
        <v>170</v>
      </c>
      <c r="C1" s="48" t="s">
        <v>202</v>
      </c>
      <c r="D1" s="47" t="s">
        <v>207</v>
      </c>
      <c r="E1" s="47" t="s">
        <v>176</v>
      </c>
    </row>
    <row r="2" spans="1:5">
      <c r="A2" s="49">
        <v>1</v>
      </c>
      <c r="B2" s="47" t="s">
        <v>203</v>
      </c>
      <c r="C2" s="50">
        <f>空调水阀门统计!K18</f>
        <v>1041581.1069127353</v>
      </c>
      <c r="D2" s="47" t="s">
        <v>212</v>
      </c>
      <c r="E2" s="49"/>
    </row>
    <row r="3" spans="1:5">
      <c r="A3" s="49">
        <v>2</v>
      </c>
      <c r="B3" s="47" t="s">
        <v>204</v>
      </c>
      <c r="C3" s="50">
        <f>给水阀门统计!K29</f>
        <v>631602.7186749602</v>
      </c>
      <c r="D3" s="47" t="s">
        <v>212</v>
      </c>
      <c r="E3" s="49"/>
    </row>
    <row r="4" spans="1:5">
      <c r="A4" s="49">
        <v>3</v>
      </c>
      <c r="B4" s="47" t="s">
        <v>205</v>
      </c>
      <c r="C4" s="50">
        <f>消防!L6</f>
        <v>104313.46816440001</v>
      </c>
      <c r="D4" s="47" t="s">
        <v>212</v>
      </c>
      <c r="E4" s="49"/>
    </row>
    <row r="5" spans="1:5">
      <c r="A5" s="49">
        <v>4</v>
      </c>
      <c r="B5" s="47" t="s">
        <v>206</v>
      </c>
      <c r="C5" s="50">
        <f>电动阀!H19</f>
        <v>869396.89327041421</v>
      </c>
      <c r="D5" s="47" t="s">
        <v>213</v>
      </c>
      <c r="E5" s="49"/>
    </row>
    <row r="6" spans="1:5">
      <c r="A6" s="49">
        <v>5</v>
      </c>
      <c r="B6" s="47" t="s">
        <v>208</v>
      </c>
      <c r="C6" s="50">
        <f>减压阀!J9</f>
        <v>79232.748986999999</v>
      </c>
      <c r="D6" s="47" t="s">
        <v>214</v>
      </c>
      <c r="E6" s="49"/>
    </row>
    <row r="7" spans="1:5">
      <c r="A7" s="49">
        <v>6</v>
      </c>
      <c r="B7" s="47" t="s">
        <v>209</v>
      </c>
      <c r="C7" s="50">
        <f>管件!G154</f>
        <v>581846.58634698985</v>
      </c>
      <c r="D7" s="47" t="s">
        <v>215</v>
      </c>
      <c r="E7" s="49"/>
    </row>
    <row r="8" spans="1:5">
      <c r="A8" s="49">
        <v>7</v>
      </c>
      <c r="B8" s="47" t="s">
        <v>210</v>
      </c>
      <c r="C8" s="50">
        <f>温度计压力表!G15</f>
        <v>49146.750000000007</v>
      </c>
      <c r="D8" s="47" t="s">
        <v>216</v>
      </c>
      <c r="E8" s="49"/>
    </row>
    <row r="9" spans="1:5">
      <c r="A9" s="49"/>
      <c r="B9" s="47" t="s">
        <v>211</v>
      </c>
      <c r="C9" s="50">
        <f>SUM(C2:C8)</f>
        <v>3357120.2723564995</v>
      </c>
      <c r="D9" s="49"/>
      <c r="E9" s="49"/>
    </row>
    <row r="10" spans="1:5">
      <c r="A10" s="49"/>
      <c r="B10" s="49"/>
      <c r="C10" s="50"/>
      <c r="D10" s="49"/>
      <c r="E10" s="49"/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pane ySplit="2" topLeftCell="A3" activePane="bottomLeft" state="frozen"/>
      <selection pane="bottomLeft" activeCell="O8" sqref="O8"/>
    </sheetView>
  </sheetViews>
  <sheetFormatPr defaultColWidth="9" defaultRowHeight="25" customHeight="1"/>
  <cols>
    <col min="1" max="1" width="6.6328125" style="32" customWidth="1"/>
    <col min="2" max="2" width="10.90625" style="55" bestFit="1" customWidth="1"/>
    <col min="3" max="3" width="7.453125" style="32" customWidth="1"/>
    <col min="4" max="4" width="9.81640625" style="32" bestFit="1" customWidth="1"/>
    <col min="5" max="5" width="9.81640625" style="58" bestFit="1" customWidth="1"/>
    <col min="6" max="6" width="9.81640625" style="32" bestFit="1" customWidth="1"/>
    <col min="7" max="7" width="11.90625" style="32" customWidth="1"/>
    <col min="8" max="8" width="6.6328125" style="32" customWidth="1"/>
    <col min="9" max="9" width="9.81640625" style="32" bestFit="1" customWidth="1"/>
    <col min="10" max="10" width="11.36328125" style="35" bestFit="1" customWidth="1"/>
    <col min="11" max="11" width="14.6328125" style="35" bestFit="1" customWidth="1"/>
    <col min="12" max="12" width="23.7265625" style="32" customWidth="1"/>
    <col min="13" max="16384" width="9" style="32"/>
  </cols>
  <sheetData>
    <row r="1" spans="1:12" ht="25" customHeight="1">
      <c r="A1" s="101" t="s">
        <v>218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30" customFormat="1" ht="25" customHeight="1">
      <c r="A2" s="28" t="s">
        <v>0</v>
      </c>
      <c r="B2" s="28" t="s">
        <v>1</v>
      </c>
      <c r="C2" s="28" t="s">
        <v>2</v>
      </c>
      <c r="D2" s="28" t="s">
        <v>3</v>
      </c>
      <c r="E2" s="56" t="s">
        <v>4</v>
      </c>
      <c r="F2" s="29" t="s">
        <v>6</v>
      </c>
      <c r="G2" s="29" t="s">
        <v>7</v>
      </c>
      <c r="H2" s="28" t="s">
        <v>8</v>
      </c>
      <c r="I2" s="29" t="s">
        <v>9</v>
      </c>
      <c r="J2" s="29" t="s">
        <v>10</v>
      </c>
      <c r="K2" s="29" t="s">
        <v>11</v>
      </c>
      <c r="L2" s="29" t="s">
        <v>5</v>
      </c>
    </row>
    <row r="3" spans="1:12" ht="25" customHeight="1">
      <c r="A3" s="3">
        <v>1</v>
      </c>
      <c r="B3" s="54" t="s">
        <v>12</v>
      </c>
      <c r="C3" s="3" t="s">
        <v>13</v>
      </c>
      <c r="D3" s="3" t="s">
        <v>14</v>
      </c>
      <c r="E3" s="57">
        <v>1578</v>
      </c>
      <c r="F3" s="3" t="s">
        <v>15</v>
      </c>
      <c r="G3" s="3" t="s">
        <v>15</v>
      </c>
      <c r="H3" s="3" t="s">
        <v>16</v>
      </c>
      <c r="I3" s="3" t="s">
        <v>17</v>
      </c>
      <c r="J3" s="33">
        <v>75.145076529999997</v>
      </c>
      <c r="K3" s="33">
        <f t="shared" ref="K3:K17" si="0">E3*J3</f>
        <v>118578.93076434</v>
      </c>
      <c r="L3" s="31" t="s">
        <v>217</v>
      </c>
    </row>
    <row r="4" spans="1:12" ht="25" customHeight="1">
      <c r="A4" s="3">
        <v>2</v>
      </c>
      <c r="B4" s="54" t="s">
        <v>12</v>
      </c>
      <c r="C4" s="3" t="s">
        <v>18</v>
      </c>
      <c r="D4" s="3" t="s">
        <v>14</v>
      </c>
      <c r="E4" s="57">
        <v>36</v>
      </c>
      <c r="F4" s="3" t="s">
        <v>15</v>
      </c>
      <c r="G4" s="3" t="s">
        <v>15</v>
      </c>
      <c r="H4" s="3" t="s">
        <v>16</v>
      </c>
      <c r="I4" s="3" t="s">
        <v>17</v>
      </c>
      <c r="J4" s="34">
        <v>144.1138454</v>
      </c>
      <c r="K4" s="33">
        <f t="shared" si="0"/>
        <v>5188.0984343999999</v>
      </c>
      <c r="L4" s="31"/>
    </row>
    <row r="5" spans="1:12" ht="25" customHeight="1">
      <c r="A5" s="3">
        <v>3</v>
      </c>
      <c r="B5" s="54" t="s">
        <v>12</v>
      </c>
      <c r="C5" s="3" t="s">
        <v>19</v>
      </c>
      <c r="D5" s="3" t="s">
        <v>14</v>
      </c>
      <c r="E5" s="57">
        <v>36</v>
      </c>
      <c r="F5" s="3" t="s">
        <v>15</v>
      </c>
      <c r="G5" s="3" t="s">
        <v>15</v>
      </c>
      <c r="H5" s="3" t="s">
        <v>16</v>
      </c>
      <c r="I5" s="3" t="s">
        <v>17</v>
      </c>
      <c r="J5" s="33">
        <v>232.15106970708084</v>
      </c>
      <c r="K5" s="33">
        <f t="shared" si="0"/>
        <v>8357.4385094549107</v>
      </c>
      <c r="L5" s="31"/>
    </row>
    <row r="6" spans="1:12" ht="25" customHeight="1">
      <c r="A6" s="3">
        <v>4</v>
      </c>
      <c r="B6" s="54" t="s">
        <v>12</v>
      </c>
      <c r="C6" s="3" t="s">
        <v>20</v>
      </c>
      <c r="D6" s="3" t="s">
        <v>14</v>
      </c>
      <c r="E6" s="57">
        <v>99</v>
      </c>
      <c r="F6" s="3" t="s">
        <v>15</v>
      </c>
      <c r="G6" s="3" t="s">
        <v>15</v>
      </c>
      <c r="H6" s="3" t="s">
        <v>16</v>
      </c>
      <c r="I6" s="3" t="s">
        <v>17</v>
      </c>
      <c r="J6" s="33">
        <v>345.55205306630006</v>
      </c>
      <c r="K6" s="33">
        <f t="shared" si="0"/>
        <v>34209.653253563709</v>
      </c>
      <c r="L6" s="31"/>
    </row>
    <row r="7" spans="1:12" ht="25" customHeight="1">
      <c r="A7" s="3">
        <v>5</v>
      </c>
      <c r="B7" s="54" t="s">
        <v>21</v>
      </c>
      <c r="C7" s="3" t="s">
        <v>22</v>
      </c>
      <c r="D7" s="3" t="s">
        <v>14</v>
      </c>
      <c r="E7" s="57">
        <v>188</v>
      </c>
      <c r="F7" s="3" t="s">
        <v>23</v>
      </c>
      <c r="G7" s="31" t="s">
        <v>24</v>
      </c>
      <c r="H7" s="3" t="s">
        <v>25</v>
      </c>
      <c r="I7" s="3" t="s">
        <v>17</v>
      </c>
      <c r="J7" s="33">
        <v>283.25908145792874</v>
      </c>
      <c r="K7" s="33">
        <f t="shared" si="0"/>
        <v>53252.707314090607</v>
      </c>
      <c r="L7" s="31"/>
    </row>
    <row r="8" spans="1:12" ht="25" customHeight="1">
      <c r="A8" s="3">
        <v>6</v>
      </c>
      <c r="B8" s="54" t="s">
        <v>21</v>
      </c>
      <c r="C8" s="3" t="s">
        <v>26</v>
      </c>
      <c r="D8" s="3" t="s">
        <v>14</v>
      </c>
      <c r="E8" s="57">
        <v>291</v>
      </c>
      <c r="F8" s="3" t="s">
        <v>23</v>
      </c>
      <c r="G8" s="31" t="s">
        <v>24</v>
      </c>
      <c r="H8" s="3" t="s">
        <v>25</v>
      </c>
      <c r="I8" s="3" t="s">
        <v>17</v>
      </c>
      <c r="J8" s="33">
        <v>322.44512039479633</v>
      </c>
      <c r="K8" s="33">
        <f t="shared" si="0"/>
        <v>93831.530034885727</v>
      </c>
      <c r="L8" s="31"/>
    </row>
    <row r="9" spans="1:12" ht="25" customHeight="1">
      <c r="A9" s="3">
        <v>7</v>
      </c>
      <c r="B9" s="54" t="s">
        <v>21</v>
      </c>
      <c r="C9" s="3" t="s">
        <v>27</v>
      </c>
      <c r="D9" s="3" t="s">
        <v>14</v>
      </c>
      <c r="E9" s="57">
        <v>331</v>
      </c>
      <c r="F9" s="3" t="s">
        <v>23</v>
      </c>
      <c r="G9" s="31" t="s">
        <v>24</v>
      </c>
      <c r="H9" s="3" t="s">
        <v>25</v>
      </c>
      <c r="I9" s="3" t="s">
        <v>17</v>
      </c>
      <c r="J9" s="33">
        <v>374.43720920496907</v>
      </c>
      <c r="K9" s="33">
        <f t="shared" si="0"/>
        <v>123938.71624684476</v>
      </c>
      <c r="L9" s="31"/>
    </row>
    <row r="10" spans="1:12" ht="25" customHeight="1">
      <c r="A10" s="3">
        <v>8</v>
      </c>
      <c r="B10" s="54" t="s">
        <v>21</v>
      </c>
      <c r="C10" s="3" t="s">
        <v>28</v>
      </c>
      <c r="D10" s="3" t="s">
        <v>14</v>
      </c>
      <c r="E10" s="57">
        <v>182</v>
      </c>
      <c r="F10" s="3" t="s">
        <v>23</v>
      </c>
      <c r="G10" s="31" t="s">
        <v>24</v>
      </c>
      <c r="H10" s="3" t="s">
        <v>25</v>
      </c>
      <c r="I10" s="3" t="s">
        <v>17</v>
      </c>
      <c r="J10" s="33">
        <v>500.67603973693002</v>
      </c>
      <c r="K10" s="33">
        <f t="shared" si="0"/>
        <v>91123.039232121271</v>
      </c>
      <c r="L10" s="31"/>
    </row>
    <row r="11" spans="1:12" ht="25" customHeight="1">
      <c r="A11" s="3">
        <v>9</v>
      </c>
      <c r="B11" s="54" t="s">
        <v>21</v>
      </c>
      <c r="C11" s="3" t="s">
        <v>29</v>
      </c>
      <c r="D11" s="3" t="s">
        <v>14</v>
      </c>
      <c r="E11" s="57">
        <v>54</v>
      </c>
      <c r="F11" s="3" t="s">
        <v>23</v>
      </c>
      <c r="G11" s="31" t="s">
        <v>24</v>
      </c>
      <c r="H11" s="3" t="s">
        <v>25</v>
      </c>
      <c r="I11" s="3" t="s">
        <v>17</v>
      </c>
      <c r="J11" s="33">
        <v>562.04399705999992</v>
      </c>
      <c r="K11" s="33">
        <f t="shared" si="0"/>
        <v>30350.375841239995</v>
      </c>
      <c r="L11" s="31"/>
    </row>
    <row r="12" spans="1:12" ht="25" customHeight="1">
      <c r="A12" s="3">
        <v>10</v>
      </c>
      <c r="B12" s="54" t="s">
        <v>21</v>
      </c>
      <c r="C12" s="3" t="s">
        <v>30</v>
      </c>
      <c r="D12" s="3" t="s">
        <v>14</v>
      </c>
      <c r="E12" s="57">
        <v>94</v>
      </c>
      <c r="F12" s="3" t="s">
        <v>23</v>
      </c>
      <c r="G12" s="31" t="s">
        <v>24</v>
      </c>
      <c r="H12" s="3" t="s">
        <v>25</v>
      </c>
      <c r="I12" s="3" t="s">
        <v>17</v>
      </c>
      <c r="J12" s="33">
        <v>1247.6141473199998</v>
      </c>
      <c r="K12" s="33">
        <f t="shared" si="0"/>
        <v>117275.72984807998</v>
      </c>
      <c r="L12" s="31"/>
    </row>
    <row r="13" spans="1:12" ht="25" customHeight="1">
      <c r="A13" s="3">
        <v>11</v>
      </c>
      <c r="B13" s="54" t="s">
        <v>21</v>
      </c>
      <c r="C13" s="3" t="s">
        <v>31</v>
      </c>
      <c r="D13" s="3" t="s">
        <v>14</v>
      </c>
      <c r="E13" s="57">
        <v>82</v>
      </c>
      <c r="F13" s="3" t="s">
        <v>23</v>
      </c>
      <c r="G13" s="31" t="s">
        <v>24</v>
      </c>
      <c r="H13" s="3" t="s">
        <v>25</v>
      </c>
      <c r="I13" s="3" t="s">
        <v>17</v>
      </c>
      <c r="J13" s="33">
        <v>1706.3638533769304</v>
      </c>
      <c r="K13" s="33">
        <f t="shared" si="0"/>
        <v>139921.8359769083</v>
      </c>
      <c r="L13" s="31"/>
    </row>
    <row r="14" spans="1:12" ht="25" customHeight="1">
      <c r="A14" s="3">
        <v>12</v>
      </c>
      <c r="B14" s="54" t="s">
        <v>21</v>
      </c>
      <c r="C14" s="3" t="s">
        <v>32</v>
      </c>
      <c r="D14" s="3" t="s">
        <v>14</v>
      </c>
      <c r="E14" s="57">
        <v>78</v>
      </c>
      <c r="F14" s="3" t="s">
        <v>23</v>
      </c>
      <c r="G14" s="31" t="s">
        <v>24</v>
      </c>
      <c r="H14" s="3" t="s">
        <v>25</v>
      </c>
      <c r="I14" s="3" t="s">
        <v>17</v>
      </c>
      <c r="J14" s="33">
        <v>2148.1997602387942</v>
      </c>
      <c r="K14" s="33">
        <f t="shared" si="0"/>
        <v>167559.58129862594</v>
      </c>
      <c r="L14" s="31"/>
    </row>
    <row r="15" spans="1:12" ht="25" customHeight="1">
      <c r="A15" s="3">
        <v>13</v>
      </c>
      <c r="B15" s="54" t="s">
        <v>21</v>
      </c>
      <c r="C15" s="3" t="s">
        <v>33</v>
      </c>
      <c r="D15" s="3" t="s">
        <v>14</v>
      </c>
      <c r="E15" s="57">
        <v>2</v>
      </c>
      <c r="F15" s="3" t="s">
        <v>23</v>
      </c>
      <c r="G15" s="31" t="s">
        <v>24</v>
      </c>
      <c r="H15" s="3" t="s">
        <v>25</v>
      </c>
      <c r="I15" s="3" t="s">
        <v>17</v>
      </c>
      <c r="J15" s="33">
        <v>4312.09213129</v>
      </c>
      <c r="K15" s="33">
        <f t="shared" si="0"/>
        <v>8624.18426258</v>
      </c>
      <c r="L15" s="31"/>
    </row>
    <row r="16" spans="1:12" ht="25" customHeight="1">
      <c r="A16" s="3">
        <v>14</v>
      </c>
      <c r="B16" s="54" t="s">
        <v>21</v>
      </c>
      <c r="C16" s="3" t="s">
        <v>34</v>
      </c>
      <c r="D16" s="3" t="s">
        <v>14</v>
      </c>
      <c r="E16" s="57">
        <v>2</v>
      </c>
      <c r="F16" s="3" t="s">
        <v>23</v>
      </c>
      <c r="G16" s="31" t="s">
        <v>24</v>
      </c>
      <c r="H16" s="3" t="s">
        <v>25</v>
      </c>
      <c r="I16" s="3" t="s">
        <v>17</v>
      </c>
      <c r="J16" s="33">
        <v>10215.612869639999</v>
      </c>
      <c r="K16" s="33">
        <f t="shared" si="0"/>
        <v>20431.225739279998</v>
      </c>
      <c r="L16" s="31"/>
    </row>
    <row r="17" spans="1:12" ht="25" customHeight="1">
      <c r="A17" s="3">
        <v>15</v>
      </c>
      <c r="B17" s="54" t="s">
        <v>35</v>
      </c>
      <c r="C17" s="3" t="s">
        <v>13</v>
      </c>
      <c r="D17" s="3" t="s">
        <v>14</v>
      </c>
      <c r="E17" s="57">
        <v>502</v>
      </c>
      <c r="F17" s="3" t="s">
        <v>36</v>
      </c>
      <c r="G17" s="3">
        <v>316</v>
      </c>
      <c r="H17" s="3" t="s">
        <v>16</v>
      </c>
      <c r="I17" s="3" t="s">
        <v>17</v>
      </c>
      <c r="J17" s="33">
        <v>57.645538159999994</v>
      </c>
      <c r="K17" s="33">
        <f t="shared" si="0"/>
        <v>28938.060156319996</v>
      </c>
      <c r="L17" s="31"/>
    </row>
    <row r="18" spans="1:12" ht="25" customHeight="1">
      <c r="A18" s="3"/>
      <c r="B18" s="54"/>
      <c r="C18" s="3"/>
      <c r="D18" s="3"/>
      <c r="E18" s="57"/>
      <c r="F18" s="3"/>
      <c r="G18" s="3"/>
      <c r="H18" s="3"/>
      <c r="I18" s="3"/>
      <c r="J18" s="33"/>
      <c r="K18" s="33">
        <f>SUM(K3:K17)</f>
        <v>1041581.1069127353</v>
      </c>
      <c r="L18" s="3"/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tabSelected="1" workbookViewId="0">
      <pane ySplit="2" topLeftCell="A14" activePane="bottomLeft" state="frozen"/>
      <selection activeCell="B1" sqref="B1"/>
      <selection pane="bottomLeft" activeCell="K10" sqref="K10:K28"/>
    </sheetView>
  </sheetViews>
  <sheetFormatPr defaultColWidth="9" defaultRowHeight="25" customHeight="1"/>
  <cols>
    <col min="1" max="1" width="6.90625" style="39" customWidth="1"/>
    <col min="2" max="2" width="18" style="55" customWidth="1"/>
    <col min="3" max="5" width="9.81640625" style="39" bestFit="1" customWidth="1"/>
    <col min="6" max="6" width="9.81640625" style="32" bestFit="1" customWidth="1"/>
    <col min="7" max="7" width="6.6328125" style="32" customWidth="1"/>
    <col min="8" max="8" width="5.26953125" style="32" bestFit="1" customWidth="1"/>
    <col min="9" max="9" width="7.26953125" style="32" bestFit="1" customWidth="1"/>
    <col min="10" max="10" width="10.26953125" style="35" bestFit="1" customWidth="1"/>
    <col min="11" max="11" width="12.453125" style="35" bestFit="1" customWidth="1"/>
    <col min="12" max="12" width="24.6328125" style="55" customWidth="1"/>
    <col min="13" max="16384" width="9" style="39"/>
  </cols>
  <sheetData>
    <row r="1" spans="1:13" ht="25" customHeight="1">
      <c r="A1" s="101" t="s">
        <v>219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3" s="36" customFormat="1" ht="25" customHeight="1">
      <c r="A2" s="29" t="s">
        <v>0</v>
      </c>
      <c r="B2" s="53" t="s">
        <v>1</v>
      </c>
      <c r="C2" s="28" t="s">
        <v>2</v>
      </c>
      <c r="D2" s="28" t="s">
        <v>3</v>
      </c>
      <c r="E2" s="28" t="s">
        <v>4</v>
      </c>
      <c r="F2" s="29" t="s">
        <v>6</v>
      </c>
      <c r="G2" s="29" t="s">
        <v>7</v>
      </c>
      <c r="H2" s="28" t="s">
        <v>8</v>
      </c>
      <c r="I2" s="29" t="s">
        <v>9</v>
      </c>
      <c r="J2" s="51" t="s">
        <v>174</v>
      </c>
      <c r="K2" s="52" t="s">
        <v>175</v>
      </c>
      <c r="L2" s="28" t="s">
        <v>5</v>
      </c>
    </row>
    <row r="3" spans="1:13" ht="25" customHeight="1">
      <c r="A3" s="3">
        <v>3</v>
      </c>
      <c r="B3" s="59" t="s">
        <v>38</v>
      </c>
      <c r="C3" s="2" t="s">
        <v>20</v>
      </c>
      <c r="D3" s="2" t="s">
        <v>14</v>
      </c>
      <c r="E3" s="2">
        <v>3</v>
      </c>
      <c r="F3" s="3" t="s">
        <v>36</v>
      </c>
      <c r="G3" s="3" t="s">
        <v>36</v>
      </c>
      <c r="H3" s="3" t="s">
        <v>40</v>
      </c>
      <c r="I3" s="3" t="s">
        <v>17</v>
      </c>
      <c r="J3" s="33">
        <v>969.93671999999992</v>
      </c>
      <c r="K3" s="33">
        <f t="shared" ref="K3:K28" si="0">E3*J3</f>
        <v>2909.81016</v>
      </c>
      <c r="L3" s="61" t="s">
        <v>39</v>
      </c>
      <c r="M3" s="38"/>
    </row>
    <row r="4" spans="1:13" ht="25" customHeight="1">
      <c r="A4" s="3">
        <v>2</v>
      </c>
      <c r="B4" s="59" t="s">
        <v>38</v>
      </c>
      <c r="C4" s="2" t="s">
        <v>22</v>
      </c>
      <c r="D4" s="2" t="s">
        <v>14</v>
      </c>
      <c r="E4" s="2">
        <v>3</v>
      </c>
      <c r="F4" s="3" t="s">
        <v>36</v>
      </c>
      <c r="G4" s="3" t="s">
        <v>36</v>
      </c>
      <c r="H4" s="3" t="s">
        <v>40</v>
      </c>
      <c r="I4" s="3" t="s">
        <v>17</v>
      </c>
      <c r="J4" s="33">
        <v>1321.0041536000001</v>
      </c>
      <c r="K4" s="33">
        <f t="shared" si="0"/>
        <v>3963.0124608000006</v>
      </c>
      <c r="L4" s="61" t="s">
        <v>39</v>
      </c>
      <c r="M4" s="38"/>
    </row>
    <row r="5" spans="1:13" ht="25" customHeight="1">
      <c r="A5" s="3">
        <v>1</v>
      </c>
      <c r="B5" s="59" t="s">
        <v>38</v>
      </c>
      <c r="C5" s="2" t="s">
        <v>26</v>
      </c>
      <c r="D5" s="2" t="s">
        <v>14</v>
      </c>
      <c r="E5" s="2">
        <v>3</v>
      </c>
      <c r="F5" s="3" t="s">
        <v>36</v>
      </c>
      <c r="G5" s="3" t="s">
        <v>36</v>
      </c>
      <c r="H5" s="3" t="s">
        <v>40</v>
      </c>
      <c r="I5" s="3" t="s">
        <v>17</v>
      </c>
      <c r="J5" s="33">
        <v>1582.8150097</v>
      </c>
      <c r="K5" s="33">
        <f t="shared" si="0"/>
        <v>4748.4450291000003</v>
      </c>
      <c r="L5" s="61" t="s">
        <v>39</v>
      </c>
      <c r="M5" s="38"/>
    </row>
    <row r="6" spans="1:13" ht="25" customHeight="1">
      <c r="A6" s="3">
        <v>4</v>
      </c>
      <c r="B6" s="59" t="s">
        <v>38</v>
      </c>
      <c r="C6" s="2" t="s">
        <v>27</v>
      </c>
      <c r="D6" s="2" t="s">
        <v>14</v>
      </c>
      <c r="E6" s="2">
        <v>3</v>
      </c>
      <c r="F6" s="3" t="s">
        <v>36</v>
      </c>
      <c r="G6" s="3" t="s">
        <v>36</v>
      </c>
      <c r="H6" s="3" t="s">
        <v>40</v>
      </c>
      <c r="I6" s="3" t="s">
        <v>17</v>
      </c>
      <c r="J6" s="33">
        <v>2248.5399304400003</v>
      </c>
      <c r="K6" s="33">
        <f t="shared" si="0"/>
        <v>6745.6197913200012</v>
      </c>
      <c r="L6" s="61" t="s">
        <v>39</v>
      </c>
      <c r="M6" s="38"/>
    </row>
    <row r="7" spans="1:13" ht="25" customHeight="1">
      <c r="A7" s="3">
        <v>5</v>
      </c>
      <c r="B7" s="59" t="s">
        <v>41</v>
      </c>
      <c r="C7" s="2" t="s">
        <v>42</v>
      </c>
      <c r="D7" s="2" t="s">
        <v>14</v>
      </c>
      <c r="E7" s="2">
        <v>37</v>
      </c>
      <c r="F7" s="3" t="s">
        <v>36</v>
      </c>
      <c r="G7" s="3" t="s">
        <v>36</v>
      </c>
      <c r="H7" s="3" t="s">
        <v>40</v>
      </c>
      <c r="I7" s="3" t="s">
        <v>17</v>
      </c>
      <c r="J7" s="33">
        <v>691.07437572000003</v>
      </c>
      <c r="K7" s="33">
        <f t="shared" si="0"/>
        <v>25569.75190164</v>
      </c>
      <c r="L7" s="54"/>
      <c r="M7" s="38"/>
    </row>
    <row r="8" spans="1:13" ht="25" customHeight="1">
      <c r="A8" s="3">
        <v>6</v>
      </c>
      <c r="B8" s="59" t="s">
        <v>41</v>
      </c>
      <c r="C8" s="2" t="s">
        <v>26</v>
      </c>
      <c r="D8" s="2" t="s">
        <v>14</v>
      </c>
      <c r="E8" s="2">
        <v>13</v>
      </c>
      <c r="F8" s="3" t="s">
        <v>36</v>
      </c>
      <c r="G8" s="3" t="s">
        <v>36</v>
      </c>
      <c r="H8" s="3" t="s">
        <v>40</v>
      </c>
      <c r="I8" s="3" t="s">
        <v>17</v>
      </c>
      <c r="J8" s="33">
        <v>803.16489999999999</v>
      </c>
      <c r="K8" s="33">
        <f t="shared" si="0"/>
        <v>10441.143700000001</v>
      </c>
      <c r="L8" s="54" t="s">
        <v>43</v>
      </c>
      <c r="M8" s="38"/>
    </row>
    <row r="9" spans="1:13" ht="25" customHeight="1">
      <c r="A9" s="3">
        <v>7</v>
      </c>
      <c r="B9" s="59" t="s">
        <v>41</v>
      </c>
      <c r="C9" s="2" t="s">
        <v>27</v>
      </c>
      <c r="D9" s="2" t="s">
        <v>14</v>
      </c>
      <c r="E9" s="2">
        <v>30</v>
      </c>
      <c r="F9" s="3" t="s">
        <v>36</v>
      </c>
      <c r="G9" s="3" t="s">
        <v>36</v>
      </c>
      <c r="H9" s="3" t="s">
        <v>40</v>
      </c>
      <c r="I9" s="3" t="s">
        <v>17</v>
      </c>
      <c r="J9" s="33">
        <v>1048.7184999999999</v>
      </c>
      <c r="K9" s="33">
        <f t="shared" si="0"/>
        <v>31461.555</v>
      </c>
      <c r="L9" s="54" t="s">
        <v>44</v>
      </c>
      <c r="M9" s="38"/>
    </row>
    <row r="10" spans="1:13" ht="25" customHeight="1">
      <c r="A10" s="3">
        <v>8</v>
      </c>
      <c r="B10" s="59" t="s">
        <v>41</v>
      </c>
      <c r="C10" s="2" t="s">
        <v>29</v>
      </c>
      <c r="D10" s="2" t="s">
        <v>14</v>
      </c>
      <c r="E10" s="2">
        <v>11</v>
      </c>
      <c r="F10" s="3" t="s">
        <v>36</v>
      </c>
      <c r="G10" s="3" t="s">
        <v>36</v>
      </c>
      <c r="H10" s="3" t="s">
        <v>40</v>
      </c>
      <c r="I10" s="3" t="s">
        <v>17</v>
      </c>
      <c r="J10" s="33">
        <v>1798.9990776</v>
      </c>
      <c r="K10" s="33">
        <f t="shared" si="0"/>
        <v>19788.9898536</v>
      </c>
      <c r="L10" s="54"/>
      <c r="M10" s="38"/>
    </row>
    <row r="11" spans="1:13" ht="25" customHeight="1">
      <c r="A11" s="3">
        <v>9</v>
      </c>
      <c r="B11" s="59" t="s">
        <v>41</v>
      </c>
      <c r="C11" s="2" t="s">
        <v>30</v>
      </c>
      <c r="D11" s="2" t="s">
        <v>14</v>
      </c>
      <c r="E11" s="2">
        <v>4</v>
      </c>
      <c r="F11" s="3" t="s">
        <v>36</v>
      </c>
      <c r="G11" s="3" t="s">
        <v>36</v>
      </c>
      <c r="H11" s="3" t="s">
        <v>40</v>
      </c>
      <c r="I11" s="3" t="s">
        <v>17</v>
      </c>
      <c r="J11" s="33">
        <v>2702.8440248000002</v>
      </c>
      <c r="K11" s="33">
        <f t="shared" si="0"/>
        <v>10811.376099200001</v>
      </c>
      <c r="L11" s="54"/>
      <c r="M11" s="38"/>
    </row>
    <row r="12" spans="1:13" ht="25" customHeight="1">
      <c r="A12" s="3">
        <v>10</v>
      </c>
      <c r="B12" s="59" t="s">
        <v>45</v>
      </c>
      <c r="C12" s="2" t="s">
        <v>42</v>
      </c>
      <c r="D12" s="2" t="s">
        <v>14</v>
      </c>
      <c r="E12" s="2">
        <f>8+12</f>
        <v>20</v>
      </c>
      <c r="F12" s="3" t="s">
        <v>36</v>
      </c>
      <c r="G12" s="3" t="s">
        <v>36</v>
      </c>
      <c r="H12" s="3" t="s">
        <v>40</v>
      </c>
      <c r="I12" s="3" t="s">
        <v>17</v>
      </c>
      <c r="J12" s="33">
        <v>808.2920058200001</v>
      </c>
      <c r="K12" s="33">
        <f t="shared" si="0"/>
        <v>16165.840116400002</v>
      </c>
      <c r="L12" s="61" t="s">
        <v>39</v>
      </c>
      <c r="M12" s="38"/>
    </row>
    <row r="13" spans="1:13" ht="25" customHeight="1">
      <c r="A13" s="3">
        <v>11</v>
      </c>
      <c r="B13" s="59" t="s">
        <v>45</v>
      </c>
      <c r="C13" s="2" t="s">
        <v>26</v>
      </c>
      <c r="D13" s="2" t="s">
        <v>14</v>
      </c>
      <c r="E13" s="2">
        <f>8+6</f>
        <v>14</v>
      </c>
      <c r="F13" s="3" t="s">
        <v>36</v>
      </c>
      <c r="G13" s="3" t="s">
        <v>36</v>
      </c>
      <c r="H13" s="3" t="s">
        <v>40</v>
      </c>
      <c r="I13" s="3" t="s">
        <v>17</v>
      </c>
      <c r="J13" s="33">
        <v>904.10467738000011</v>
      </c>
      <c r="K13" s="33">
        <f t="shared" si="0"/>
        <v>12657.465483320002</v>
      </c>
      <c r="L13" s="61" t="s">
        <v>39</v>
      </c>
      <c r="M13" s="38"/>
    </row>
    <row r="14" spans="1:13" ht="25" customHeight="1">
      <c r="A14" s="3">
        <v>12</v>
      </c>
      <c r="B14" s="59" t="s">
        <v>45</v>
      </c>
      <c r="C14" s="2" t="s">
        <v>27</v>
      </c>
      <c r="D14" s="2" t="s">
        <v>14</v>
      </c>
      <c r="E14" s="2">
        <f>326+16</f>
        <v>342</v>
      </c>
      <c r="F14" s="3" t="s">
        <v>36</v>
      </c>
      <c r="G14" s="3" t="s">
        <v>36</v>
      </c>
      <c r="H14" s="3" t="s">
        <v>40</v>
      </c>
      <c r="I14" s="3" t="s">
        <v>17</v>
      </c>
      <c r="J14" s="33">
        <v>1182.7498399999999</v>
      </c>
      <c r="K14" s="33">
        <f t="shared" si="0"/>
        <v>404500.44527999999</v>
      </c>
      <c r="L14" s="61" t="s">
        <v>39</v>
      </c>
      <c r="M14" s="38"/>
    </row>
    <row r="15" spans="1:13" ht="25" customHeight="1">
      <c r="A15" s="3">
        <v>13</v>
      </c>
      <c r="B15" s="59" t="s">
        <v>46</v>
      </c>
      <c r="C15" s="2" t="s">
        <v>13</v>
      </c>
      <c r="D15" s="2" t="s">
        <v>14</v>
      </c>
      <c r="E15" s="2">
        <v>52</v>
      </c>
      <c r="F15" s="3">
        <v>304</v>
      </c>
      <c r="G15" s="3">
        <v>304</v>
      </c>
      <c r="H15" s="3" t="s">
        <v>16</v>
      </c>
      <c r="I15" s="3" t="s">
        <v>17</v>
      </c>
      <c r="J15" s="33">
        <v>170.86437999999998</v>
      </c>
      <c r="K15" s="33">
        <f t="shared" si="0"/>
        <v>8884.9477599999991</v>
      </c>
      <c r="L15" s="54"/>
      <c r="M15" s="38"/>
    </row>
    <row r="16" spans="1:13" ht="25" customHeight="1">
      <c r="A16" s="3">
        <v>14</v>
      </c>
      <c r="B16" s="59" t="s">
        <v>46</v>
      </c>
      <c r="C16" s="2" t="s">
        <v>47</v>
      </c>
      <c r="D16" s="2" t="s">
        <v>14</v>
      </c>
      <c r="E16" s="2">
        <v>20</v>
      </c>
      <c r="F16" s="3">
        <v>304</v>
      </c>
      <c r="G16" s="3">
        <v>304</v>
      </c>
      <c r="H16" s="3" t="s">
        <v>16</v>
      </c>
      <c r="I16" s="3" t="s">
        <v>17</v>
      </c>
      <c r="J16" s="33">
        <v>248.77463090000001</v>
      </c>
      <c r="K16" s="33">
        <f t="shared" si="0"/>
        <v>4975.4926180000002</v>
      </c>
      <c r="L16" s="54"/>
      <c r="M16" s="38"/>
    </row>
    <row r="17" spans="1:13" ht="25" customHeight="1">
      <c r="A17" s="3">
        <v>15</v>
      </c>
      <c r="B17" s="59" t="s">
        <v>46</v>
      </c>
      <c r="C17" s="2" t="s">
        <v>18</v>
      </c>
      <c r="D17" s="2" t="s">
        <v>14</v>
      </c>
      <c r="E17" s="2">
        <v>16</v>
      </c>
      <c r="F17" s="3">
        <v>304</v>
      </c>
      <c r="G17" s="3">
        <v>304</v>
      </c>
      <c r="H17" s="3" t="s">
        <v>16</v>
      </c>
      <c r="I17" s="3" t="s">
        <v>17</v>
      </c>
      <c r="J17" s="33">
        <v>360.6688972</v>
      </c>
      <c r="K17" s="33">
        <f t="shared" si="0"/>
        <v>5770.7023552000001</v>
      </c>
      <c r="L17" s="54"/>
      <c r="M17" s="38"/>
    </row>
    <row r="18" spans="1:13" ht="25" customHeight="1">
      <c r="A18" s="3">
        <v>16</v>
      </c>
      <c r="B18" s="59" t="s">
        <v>46</v>
      </c>
      <c r="C18" s="2" t="s">
        <v>19</v>
      </c>
      <c r="D18" s="2" t="s">
        <v>14</v>
      </c>
      <c r="E18" s="2">
        <v>8</v>
      </c>
      <c r="F18" s="3">
        <v>304</v>
      </c>
      <c r="G18" s="3">
        <v>304</v>
      </c>
      <c r="H18" s="3" t="s">
        <v>16</v>
      </c>
      <c r="I18" s="3" t="s">
        <v>17</v>
      </c>
      <c r="J18" s="33">
        <v>438.29200820000005</v>
      </c>
      <c r="K18" s="33">
        <f t="shared" si="0"/>
        <v>3506.3360656000004</v>
      </c>
      <c r="L18" s="54"/>
      <c r="M18" s="38"/>
    </row>
    <row r="19" spans="1:13" ht="25" customHeight="1">
      <c r="A19" s="3">
        <v>17</v>
      </c>
      <c r="B19" s="59" t="s">
        <v>46</v>
      </c>
      <c r="C19" s="2" t="s">
        <v>20</v>
      </c>
      <c r="D19" s="2" t="s">
        <v>14</v>
      </c>
      <c r="E19" s="2">
        <v>81</v>
      </c>
      <c r="F19" s="3">
        <v>304</v>
      </c>
      <c r="G19" s="3">
        <v>304</v>
      </c>
      <c r="H19" s="3" t="s">
        <v>16</v>
      </c>
      <c r="I19" s="3" t="s">
        <v>17</v>
      </c>
      <c r="J19" s="33">
        <v>572.83746188000009</v>
      </c>
      <c r="K19" s="33">
        <f t="shared" si="0"/>
        <v>46399.834412280004</v>
      </c>
      <c r="L19" s="54"/>
      <c r="M19" s="38"/>
    </row>
    <row r="20" spans="1:13" ht="25" customHeight="1">
      <c r="A20" s="3">
        <v>21</v>
      </c>
      <c r="B20" s="59" t="s">
        <v>48</v>
      </c>
      <c r="C20" s="2" t="s">
        <v>13</v>
      </c>
      <c r="D20" s="2" t="s">
        <v>14</v>
      </c>
      <c r="E20" s="3">
        <v>34</v>
      </c>
      <c r="F20" s="3" t="s">
        <v>15</v>
      </c>
      <c r="G20" s="3" t="s">
        <v>15</v>
      </c>
      <c r="H20" s="3" t="s">
        <v>16</v>
      </c>
      <c r="I20" s="3" t="s">
        <v>17</v>
      </c>
      <c r="J20" s="33">
        <v>74.689219999999992</v>
      </c>
      <c r="K20" s="33">
        <f t="shared" si="0"/>
        <v>2539.4334799999997</v>
      </c>
      <c r="L20" s="54" t="s">
        <v>44</v>
      </c>
      <c r="M20" s="38"/>
    </row>
    <row r="21" spans="1:13" ht="25" customHeight="1">
      <c r="A21" s="3">
        <v>22</v>
      </c>
      <c r="B21" s="59" t="s">
        <v>48</v>
      </c>
      <c r="C21" s="2" t="s">
        <v>47</v>
      </c>
      <c r="D21" s="2" t="s">
        <v>14</v>
      </c>
      <c r="E21" s="3">
        <v>56</v>
      </c>
      <c r="F21" s="3" t="s">
        <v>15</v>
      </c>
      <c r="G21" s="3" t="s">
        <v>15</v>
      </c>
      <c r="H21" s="3" t="s">
        <v>16</v>
      </c>
      <c r="I21" s="3" t="s">
        <v>17</v>
      </c>
      <c r="J21" s="33">
        <v>110.49911999999999</v>
      </c>
      <c r="K21" s="33">
        <f t="shared" si="0"/>
        <v>6187.9507199999998</v>
      </c>
      <c r="L21" s="54" t="s">
        <v>49</v>
      </c>
      <c r="M21" s="38"/>
    </row>
    <row r="22" spans="1:13" ht="25" customHeight="1">
      <c r="A22" s="3">
        <v>23</v>
      </c>
      <c r="B22" s="59" t="s">
        <v>48</v>
      </c>
      <c r="C22" s="2" t="s">
        <v>18</v>
      </c>
      <c r="D22" s="2" t="s">
        <v>14</v>
      </c>
      <c r="E22" s="2">
        <v>1</v>
      </c>
      <c r="F22" s="3" t="s">
        <v>15</v>
      </c>
      <c r="G22" s="3" t="s">
        <v>15</v>
      </c>
      <c r="H22" s="3" t="s">
        <v>16</v>
      </c>
      <c r="I22" s="3" t="s">
        <v>17</v>
      </c>
      <c r="J22" s="33">
        <v>152.089294</v>
      </c>
      <c r="K22" s="33">
        <f t="shared" si="0"/>
        <v>152.089294</v>
      </c>
      <c r="L22" s="54"/>
      <c r="M22" s="38"/>
    </row>
    <row r="23" spans="1:13" ht="25" customHeight="1">
      <c r="A23" s="3">
        <v>24</v>
      </c>
      <c r="B23" s="59" t="s">
        <v>48</v>
      </c>
      <c r="C23" s="2" t="s">
        <v>20</v>
      </c>
      <c r="D23" s="2" t="s">
        <v>14</v>
      </c>
      <c r="E23" s="2">
        <v>1</v>
      </c>
      <c r="F23" s="3" t="s">
        <v>15</v>
      </c>
      <c r="G23" s="3" t="s">
        <v>15</v>
      </c>
      <c r="H23" s="3" t="s">
        <v>16</v>
      </c>
      <c r="I23" s="3" t="s">
        <v>17</v>
      </c>
      <c r="J23" s="33">
        <v>350.89172830000001</v>
      </c>
      <c r="K23" s="33">
        <f t="shared" si="0"/>
        <v>350.89172830000001</v>
      </c>
      <c r="L23" s="54"/>
      <c r="M23" s="38"/>
    </row>
    <row r="24" spans="1:13" ht="25" customHeight="1">
      <c r="A24" s="3">
        <v>27</v>
      </c>
      <c r="B24" s="59" t="s">
        <v>50</v>
      </c>
      <c r="C24" s="2" t="s">
        <v>13</v>
      </c>
      <c r="D24" s="2" t="s">
        <v>14</v>
      </c>
      <c r="E24" s="2">
        <v>40</v>
      </c>
      <c r="F24" s="3" t="s">
        <v>15</v>
      </c>
      <c r="G24" s="3" t="s">
        <v>15</v>
      </c>
      <c r="H24" s="3" t="s">
        <v>16</v>
      </c>
      <c r="I24" s="3" t="s">
        <v>17</v>
      </c>
      <c r="J24" s="33">
        <v>57.079889440000002</v>
      </c>
      <c r="K24" s="33">
        <f t="shared" si="0"/>
        <v>2283.1955776</v>
      </c>
      <c r="L24" s="54" t="s">
        <v>44</v>
      </c>
      <c r="M24" s="38"/>
    </row>
    <row r="25" spans="1:13" ht="25" customHeight="1">
      <c r="A25" s="3">
        <v>28</v>
      </c>
      <c r="B25" s="54" t="s">
        <v>51</v>
      </c>
      <c r="C25" s="37" t="s">
        <v>52</v>
      </c>
      <c r="D25" s="2" t="s">
        <v>14</v>
      </c>
      <c r="E25" s="2">
        <v>10</v>
      </c>
      <c r="F25" s="3">
        <v>304</v>
      </c>
      <c r="G25" s="3">
        <v>304</v>
      </c>
      <c r="H25" s="3" t="s">
        <v>16</v>
      </c>
      <c r="I25" s="3" t="s">
        <v>17</v>
      </c>
      <c r="J25" s="33">
        <v>115.17906262000001</v>
      </c>
      <c r="K25" s="33">
        <f t="shared" si="0"/>
        <v>1151.7906262000001</v>
      </c>
      <c r="L25" s="62"/>
      <c r="M25" s="38"/>
    </row>
    <row r="26" spans="1:13" ht="25" customHeight="1">
      <c r="A26" s="3">
        <v>29</v>
      </c>
      <c r="B26" s="54" t="s">
        <v>51</v>
      </c>
      <c r="C26" s="37" t="s">
        <v>47</v>
      </c>
      <c r="D26" s="2" t="s">
        <v>14</v>
      </c>
      <c r="E26" s="2">
        <v>8</v>
      </c>
      <c r="F26" s="3">
        <v>304</v>
      </c>
      <c r="G26" s="3">
        <v>304</v>
      </c>
      <c r="H26" s="3" t="s">
        <v>16</v>
      </c>
      <c r="I26" s="3" t="s">
        <v>17</v>
      </c>
      <c r="J26" s="33">
        <v>197.71608220000002</v>
      </c>
      <c r="K26" s="33">
        <f t="shared" si="0"/>
        <v>1581.7286576000001</v>
      </c>
      <c r="L26" s="62"/>
      <c r="M26" s="38"/>
    </row>
    <row r="27" spans="1:13" ht="25" customHeight="1">
      <c r="A27" s="3">
        <v>30</v>
      </c>
      <c r="B27" s="54" t="s">
        <v>53</v>
      </c>
      <c r="C27" s="37" t="s">
        <v>52</v>
      </c>
      <c r="D27" s="2" t="s">
        <v>14</v>
      </c>
      <c r="E27" s="2">
        <v>4</v>
      </c>
      <c r="F27" s="3" t="s">
        <v>54</v>
      </c>
      <c r="G27" s="3" t="s">
        <v>54</v>
      </c>
      <c r="H27" s="3" t="s">
        <v>16</v>
      </c>
      <c r="I27" s="3" t="s">
        <v>55</v>
      </c>
      <c r="J27" s="33">
        <v>40.195027700000004</v>
      </c>
      <c r="K27" s="33">
        <f t="shared" si="0"/>
        <v>160.78011080000002</v>
      </c>
      <c r="L27" s="62"/>
      <c r="M27" s="38"/>
    </row>
    <row r="28" spans="1:13" ht="25" customHeight="1">
      <c r="A28" s="3">
        <v>31</v>
      </c>
      <c r="B28" s="54" t="s">
        <v>56</v>
      </c>
      <c r="C28" s="37" t="s">
        <v>52</v>
      </c>
      <c r="D28" s="2" t="s">
        <v>14</v>
      </c>
      <c r="E28" s="2">
        <v>20</v>
      </c>
      <c r="F28" s="3" t="s">
        <v>15</v>
      </c>
      <c r="G28" s="3" t="s">
        <v>15</v>
      </c>
      <c r="H28" s="3" t="s">
        <v>16</v>
      </c>
      <c r="I28" s="3" t="s">
        <v>55</v>
      </c>
      <c r="J28" s="33">
        <v>40.195027700000004</v>
      </c>
      <c r="K28" s="33">
        <f t="shared" si="0"/>
        <v>803.90055400000006</v>
      </c>
      <c r="L28" s="62"/>
      <c r="M28" s="38"/>
    </row>
    <row r="29" spans="1:13" ht="25" customHeight="1">
      <c r="A29" s="3"/>
      <c r="B29" s="59"/>
      <c r="C29" s="2"/>
      <c r="D29" s="2"/>
      <c r="E29" s="2"/>
      <c r="F29" s="3"/>
      <c r="G29" s="3"/>
      <c r="H29" s="3"/>
      <c r="I29" s="3"/>
      <c r="J29" s="33"/>
      <c r="K29" s="33">
        <f>SUM(K4:K28)</f>
        <v>631602.7186749602</v>
      </c>
      <c r="L29" s="54"/>
    </row>
    <row r="30" spans="1:13" ht="25" customHeight="1">
      <c r="A30" s="32"/>
      <c r="B30" s="60"/>
      <c r="C30" s="40"/>
      <c r="D30" s="40"/>
      <c r="E30" s="40"/>
    </row>
    <row r="31" spans="1:13" ht="25" customHeight="1">
      <c r="A31" s="32"/>
      <c r="B31" s="60"/>
      <c r="C31" s="40"/>
      <c r="D31" s="40"/>
      <c r="E31" s="40"/>
    </row>
    <row r="32" spans="1:13" ht="25" customHeight="1">
      <c r="A32" s="32"/>
      <c r="B32" s="60"/>
      <c r="C32" s="40"/>
      <c r="D32" s="40"/>
      <c r="E32" s="40"/>
    </row>
    <row r="33" spans="1:5" ht="25" customHeight="1">
      <c r="A33" s="32"/>
      <c r="B33" s="60"/>
      <c r="C33" s="40"/>
      <c r="D33" s="40"/>
      <c r="E33" s="40"/>
    </row>
  </sheetData>
  <mergeCells count="1">
    <mergeCell ref="A1:L1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O7" sqref="O7"/>
    </sheetView>
  </sheetViews>
  <sheetFormatPr defaultColWidth="9" defaultRowHeight="25" customHeight="1"/>
  <cols>
    <col min="1" max="1" width="5.6328125" style="46" customWidth="1"/>
    <col min="2" max="2" width="11.36328125" style="46" customWidth="1"/>
    <col min="3" max="3" width="14" style="46" customWidth="1"/>
    <col min="4" max="5" width="9" style="46"/>
    <col min="6" max="6" width="12.36328125" style="46" customWidth="1"/>
    <col min="7" max="8" width="6.6328125" style="32" customWidth="1"/>
    <col min="9" max="9" width="12.90625" style="32" customWidth="1"/>
    <col min="10" max="10" width="6.6328125" style="32" customWidth="1"/>
    <col min="11" max="11" width="10.26953125" style="35" bestFit="1" customWidth="1"/>
    <col min="12" max="12" width="12.453125" style="35" bestFit="1" customWidth="1"/>
    <col min="13" max="16384" width="9" style="44"/>
  </cols>
  <sheetData>
    <row r="1" spans="1:12" s="41" customFormat="1" ht="25" customHeight="1">
      <c r="A1" s="103" t="s">
        <v>220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41" customFormat="1" ht="25" customHeight="1">
      <c r="A2" s="42" t="s">
        <v>0</v>
      </c>
      <c r="B2" s="42" t="s">
        <v>1</v>
      </c>
      <c r="C2" s="42" t="s">
        <v>57</v>
      </c>
      <c r="D2" s="42" t="s">
        <v>4</v>
      </c>
      <c r="E2" s="42" t="s">
        <v>3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</row>
    <row r="3" spans="1:12" ht="25" customHeight="1">
      <c r="A3" s="43">
        <v>1</v>
      </c>
      <c r="B3" s="102" t="s">
        <v>58</v>
      </c>
      <c r="C3" s="43" t="s">
        <v>59</v>
      </c>
      <c r="D3" s="43">
        <v>17</v>
      </c>
      <c r="E3" s="43" t="s">
        <v>60</v>
      </c>
      <c r="F3" s="43" t="s">
        <v>61</v>
      </c>
      <c r="G3" s="3" t="s">
        <v>36</v>
      </c>
      <c r="H3" s="3">
        <v>316</v>
      </c>
      <c r="I3" s="3" t="s">
        <v>40</v>
      </c>
      <c r="J3" s="3" t="s">
        <v>62</v>
      </c>
      <c r="K3" s="33">
        <v>5446.6078699999998</v>
      </c>
      <c r="L3" s="33">
        <f>D3*K3</f>
        <v>92592.333790000004</v>
      </c>
    </row>
    <row r="4" spans="1:12" ht="25" customHeight="1">
      <c r="A4" s="43">
        <v>2</v>
      </c>
      <c r="B4" s="102"/>
      <c r="C4" s="43" t="s">
        <v>63</v>
      </c>
      <c r="D4" s="43">
        <v>4</v>
      </c>
      <c r="E4" s="43" t="s">
        <v>60</v>
      </c>
      <c r="F4" s="43" t="s">
        <v>64</v>
      </c>
      <c r="G4" s="3" t="s">
        <v>36</v>
      </c>
      <c r="H4" s="3">
        <v>316</v>
      </c>
      <c r="I4" s="3" t="s">
        <v>40</v>
      </c>
      <c r="J4" s="3" t="s">
        <v>62</v>
      </c>
      <c r="K4" s="33">
        <v>2437.5626047999999</v>
      </c>
      <c r="L4" s="33">
        <f>D4*K4</f>
        <v>9750.2504191999997</v>
      </c>
    </row>
    <row r="5" spans="1:12" ht="25" customHeight="1">
      <c r="A5" s="43">
        <v>3</v>
      </c>
      <c r="B5" s="102"/>
      <c r="C5" s="43" t="s">
        <v>65</v>
      </c>
      <c r="D5" s="43">
        <v>4</v>
      </c>
      <c r="E5" s="43" t="s">
        <v>60</v>
      </c>
      <c r="F5" s="43" t="s">
        <v>64</v>
      </c>
      <c r="G5" s="3" t="s">
        <v>36</v>
      </c>
      <c r="H5" s="3">
        <v>316</v>
      </c>
      <c r="I5" s="3" t="s">
        <v>40</v>
      </c>
      <c r="J5" s="3" t="s">
        <v>17</v>
      </c>
      <c r="K5" s="33">
        <v>492.72098880000004</v>
      </c>
      <c r="L5" s="33">
        <f>D5*K5</f>
        <v>1970.8839552000002</v>
      </c>
    </row>
    <row r="6" spans="1:12" ht="25" customHeight="1">
      <c r="A6" s="43"/>
      <c r="B6" s="43"/>
      <c r="C6" s="43"/>
      <c r="D6" s="43"/>
      <c r="E6" s="43"/>
      <c r="F6" s="43"/>
      <c r="G6" s="3"/>
      <c r="H6" s="3"/>
      <c r="I6" s="3"/>
      <c r="J6" s="3"/>
      <c r="K6" s="33"/>
      <c r="L6" s="45">
        <f>SUM(L3:L5)</f>
        <v>104313.46816440001</v>
      </c>
    </row>
  </sheetData>
  <mergeCells count="2">
    <mergeCell ref="B3:B5"/>
    <mergeCell ref="A1:L1"/>
  </mergeCells>
  <phoneticPr fontId="11" type="noConversion"/>
  <pageMargins left="0.7" right="0.7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80" zoomScaleNormal="80" workbookViewId="0">
      <pane ySplit="2" topLeftCell="A3" activePane="bottomLeft" state="frozen"/>
      <selection pane="bottomLeft" activeCell="J6" sqref="J6"/>
    </sheetView>
  </sheetViews>
  <sheetFormatPr defaultColWidth="8.90625" defaultRowHeight="14"/>
  <cols>
    <col min="1" max="1" width="5.6328125" style="68" bestFit="1" customWidth="1"/>
    <col min="2" max="2" width="16.453125" style="63" bestFit="1" customWidth="1"/>
    <col min="3" max="3" width="7.6328125" style="63" bestFit="1" customWidth="1"/>
    <col min="4" max="4" width="5.6328125" style="68" bestFit="1" customWidth="1"/>
    <col min="5" max="5" width="5.6328125" style="77" bestFit="1" customWidth="1"/>
    <col min="6" max="6" width="64.26953125" style="78" bestFit="1" customWidth="1"/>
    <col min="7" max="7" width="9.81640625" style="97" bestFit="1" customWidth="1"/>
    <col min="8" max="8" width="9.26953125" style="64" bestFit="1" customWidth="1"/>
    <col min="9" max="9" width="12.7265625" style="63" customWidth="1"/>
    <col min="10" max="11" width="12.6328125" style="63" bestFit="1" customWidth="1"/>
    <col min="12" max="16384" width="8.90625" style="63"/>
  </cols>
  <sheetData>
    <row r="1" spans="1:14" ht="33" customHeight="1">
      <c r="A1" s="105" t="s">
        <v>224</v>
      </c>
      <c r="B1" s="105"/>
      <c r="C1" s="105"/>
      <c r="D1" s="105"/>
      <c r="E1" s="105"/>
      <c r="F1" s="105"/>
      <c r="G1" s="105"/>
      <c r="H1" s="105"/>
    </row>
    <row r="2" spans="1:14" s="68" customFormat="1" ht="34.15" customHeight="1">
      <c r="A2" s="1" t="s">
        <v>0</v>
      </c>
      <c r="B2" s="65" t="s">
        <v>1</v>
      </c>
      <c r="C2" s="65" t="s">
        <v>2</v>
      </c>
      <c r="D2" s="1" t="s">
        <v>3</v>
      </c>
      <c r="E2" s="67" t="s">
        <v>4</v>
      </c>
      <c r="F2" s="1" t="s">
        <v>5</v>
      </c>
      <c r="G2" s="94" t="s">
        <v>221</v>
      </c>
      <c r="H2" s="67" t="s">
        <v>222</v>
      </c>
    </row>
    <row r="3" spans="1:14" ht="31.15" customHeight="1">
      <c r="A3" s="1">
        <v>1</v>
      </c>
      <c r="B3" s="69" t="s">
        <v>66</v>
      </c>
      <c r="C3" s="1" t="s">
        <v>32</v>
      </c>
      <c r="D3" s="69" t="s">
        <v>14</v>
      </c>
      <c r="E3" s="1">
        <v>14</v>
      </c>
      <c r="F3" s="72" t="s">
        <v>67</v>
      </c>
      <c r="G3" s="95">
        <v>5468.7412310999998</v>
      </c>
      <c r="H3" s="66">
        <f t="shared" ref="H3:H18" si="0">E3*G3</f>
        <v>76562.377235399996</v>
      </c>
      <c r="I3" s="70"/>
      <c r="J3" s="68"/>
      <c r="K3" s="68"/>
      <c r="L3" s="68"/>
      <c r="M3" s="68"/>
      <c r="N3" s="68"/>
    </row>
    <row r="4" spans="1:14" ht="31.15" customHeight="1">
      <c r="A4" s="1">
        <v>2</v>
      </c>
      <c r="B4" s="69" t="s">
        <v>66</v>
      </c>
      <c r="C4" s="1" t="s">
        <v>31</v>
      </c>
      <c r="D4" s="69" t="s">
        <v>14</v>
      </c>
      <c r="E4" s="1">
        <v>8</v>
      </c>
      <c r="F4" s="72" t="s">
        <v>67</v>
      </c>
      <c r="G4" s="95">
        <v>4584.0768567000005</v>
      </c>
      <c r="H4" s="66">
        <f t="shared" si="0"/>
        <v>36672.614853600004</v>
      </c>
      <c r="I4" s="70"/>
      <c r="J4" s="68"/>
      <c r="K4" s="68"/>
      <c r="L4" s="68"/>
      <c r="M4" s="68"/>
      <c r="N4" s="68"/>
    </row>
    <row r="5" spans="1:14" s="68" customFormat="1" ht="25.9" customHeight="1">
      <c r="A5" s="1">
        <v>3</v>
      </c>
      <c r="B5" s="69" t="s">
        <v>66</v>
      </c>
      <c r="C5" s="1" t="s">
        <v>30</v>
      </c>
      <c r="D5" s="69" t="s">
        <v>14</v>
      </c>
      <c r="E5" s="1">
        <v>4</v>
      </c>
      <c r="F5" s="72" t="s">
        <v>67</v>
      </c>
      <c r="G5" s="95">
        <v>5326.4959999999992</v>
      </c>
      <c r="H5" s="66">
        <f t="shared" si="0"/>
        <v>21305.983999999997</v>
      </c>
      <c r="I5" s="70"/>
    </row>
    <row r="6" spans="1:14" ht="31.15" customHeight="1">
      <c r="A6" s="1">
        <v>4</v>
      </c>
      <c r="B6" s="69" t="s">
        <v>66</v>
      </c>
      <c r="C6" s="1" t="s">
        <v>28</v>
      </c>
      <c r="D6" s="69" t="s">
        <v>14</v>
      </c>
      <c r="E6" s="1">
        <v>8</v>
      </c>
      <c r="F6" s="72" t="s">
        <v>67</v>
      </c>
      <c r="G6" s="95">
        <v>3961.5039999999999</v>
      </c>
      <c r="H6" s="66">
        <f t="shared" si="0"/>
        <v>31692.031999999999</v>
      </c>
      <c r="I6" s="70"/>
      <c r="J6" s="68"/>
      <c r="K6" s="68"/>
    </row>
    <row r="7" spans="1:14" ht="31.15" customHeight="1">
      <c r="A7" s="1">
        <v>5</v>
      </c>
      <c r="B7" s="69" t="s">
        <v>66</v>
      </c>
      <c r="C7" s="1" t="s">
        <v>27</v>
      </c>
      <c r="D7" s="69" t="s">
        <v>14</v>
      </c>
      <c r="E7" s="1">
        <v>10</v>
      </c>
      <c r="F7" s="72" t="s">
        <v>67</v>
      </c>
      <c r="G7" s="95">
        <v>2702.0197192745668</v>
      </c>
      <c r="H7" s="66">
        <f t="shared" si="0"/>
        <v>27020.197192745669</v>
      </c>
      <c r="I7" s="70"/>
      <c r="J7" s="68"/>
      <c r="K7" s="68"/>
    </row>
    <row r="8" spans="1:14" ht="31" customHeight="1">
      <c r="A8" s="1">
        <v>6</v>
      </c>
      <c r="B8" s="69" t="s">
        <v>66</v>
      </c>
      <c r="C8" s="1" t="s">
        <v>26</v>
      </c>
      <c r="D8" s="69" t="s">
        <v>14</v>
      </c>
      <c r="E8" s="1">
        <v>1</v>
      </c>
      <c r="F8" s="72" t="s">
        <v>67</v>
      </c>
      <c r="G8" s="95">
        <v>2600.2887327400258</v>
      </c>
      <c r="H8" s="66">
        <f t="shared" si="0"/>
        <v>2600.2887327400258</v>
      </c>
      <c r="I8" s="70"/>
      <c r="J8" s="68"/>
      <c r="K8" s="68"/>
    </row>
    <row r="9" spans="1:14" ht="31.15" customHeight="1">
      <c r="A9" s="1">
        <v>7</v>
      </c>
      <c r="B9" s="69" t="s">
        <v>66</v>
      </c>
      <c r="C9" s="1" t="s">
        <v>22</v>
      </c>
      <c r="D9" s="69" t="s">
        <v>14</v>
      </c>
      <c r="E9" s="1">
        <v>1</v>
      </c>
      <c r="F9" s="72" t="s">
        <v>67</v>
      </c>
      <c r="G9" s="95">
        <v>2195.2782624000001</v>
      </c>
      <c r="H9" s="66">
        <f t="shared" si="0"/>
        <v>2195.2782624000001</v>
      </c>
      <c r="I9" s="70"/>
      <c r="J9" s="68"/>
      <c r="K9" s="68"/>
    </row>
    <row r="10" spans="1:14" ht="31" customHeight="1">
      <c r="A10" s="1">
        <v>6</v>
      </c>
      <c r="B10" s="69" t="s">
        <v>68</v>
      </c>
      <c r="C10" s="1" t="s">
        <v>27</v>
      </c>
      <c r="D10" s="69" t="s">
        <v>14</v>
      </c>
      <c r="E10" s="1">
        <v>78</v>
      </c>
      <c r="F10" s="72" t="s">
        <v>69</v>
      </c>
      <c r="G10" s="95">
        <v>3784.3976016000001</v>
      </c>
      <c r="H10" s="66">
        <f t="shared" si="0"/>
        <v>295183.01292479999</v>
      </c>
      <c r="I10" s="70"/>
      <c r="J10" s="68"/>
      <c r="K10" s="68"/>
    </row>
    <row r="11" spans="1:14" s="68" customFormat="1" ht="24.4" customHeight="1">
      <c r="A11" s="1">
        <v>5</v>
      </c>
      <c r="B11" s="69" t="s">
        <v>225</v>
      </c>
      <c r="C11" s="1" t="s">
        <v>20</v>
      </c>
      <c r="D11" s="69" t="s">
        <v>14</v>
      </c>
      <c r="E11" s="1">
        <v>5</v>
      </c>
      <c r="F11" s="72" t="s">
        <v>67</v>
      </c>
      <c r="G11" s="95">
        <v>3533.5679999999998</v>
      </c>
      <c r="H11" s="66">
        <f t="shared" si="0"/>
        <v>17667.84</v>
      </c>
      <c r="I11" s="70"/>
      <c r="L11" s="63"/>
      <c r="M11" s="63"/>
      <c r="N11" s="63"/>
    </row>
    <row r="12" spans="1:14" ht="31.15" customHeight="1">
      <c r="A12" s="1">
        <v>7</v>
      </c>
      <c r="B12" s="69" t="s">
        <v>68</v>
      </c>
      <c r="C12" s="1" t="s">
        <v>26</v>
      </c>
      <c r="D12" s="69" t="s">
        <v>14</v>
      </c>
      <c r="E12" s="1">
        <v>59</v>
      </c>
      <c r="F12" s="71" t="s">
        <v>70</v>
      </c>
      <c r="G12" s="95">
        <v>4755.4559999999992</v>
      </c>
      <c r="H12" s="66">
        <f t="shared" si="0"/>
        <v>280571.90399999998</v>
      </c>
      <c r="I12" s="70"/>
      <c r="J12" s="68"/>
      <c r="K12" s="68"/>
    </row>
    <row r="13" spans="1:14" s="68" customFormat="1" ht="24.4" customHeight="1">
      <c r="A13" s="1">
        <v>8</v>
      </c>
      <c r="B13" s="69" t="s">
        <v>68</v>
      </c>
      <c r="C13" s="1" t="s">
        <v>22</v>
      </c>
      <c r="D13" s="69" t="s">
        <v>14</v>
      </c>
      <c r="E13" s="1">
        <v>1</v>
      </c>
      <c r="F13" s="71" t="s">
        <v>71</v>
      </c>
      <c r="G13" s="95">
        <v>3643.3108254513086</v>
      </c>
      <c r="H13" s="66">
        <f t="shared" si="0"/>
        <v>3643.3108254513086</v>
      </c>
      <c r="I13" s="70"/>
      <c r="L13" s="63"/>
      <c r="M13" s="63"/>
      <c r="N13" s="63"/>
    </row>
    <row r="14" spans="1:14" s="68" customFormat="1" ht="24.4" customHeight="1">
      <c r="A14" s="1">
        <v>10</v>
      </c>
      <c r="B14" s="69" t="s">
        <v>74</v>
      </c>
      <c r="C14" s="1" t="s">
        <v>19</v>
      </c>
      <c r="D14" s="69" t="s">
        <v>14</v>
      </c>
      <c r="E14" s="1">
        <v>10</v>
      </c>
      <c r="F14" s="72" t="s">
        <v>73</v>
      </c>
      <c r="G14" s="95">
        <v>2219.0770139677347</v>
      </c>
      <c r="H14" s="66">
        <f t="shared" si="0"/>
        <v>22190.770139677348</v>
      </c>
      <c r="I14" s="70"/>
      <c r="L14" s="63"/>
      <c r="M14" s="63"/>
      <c r="N14" s="63"/>
    </row>
    <row r="15" spans="1:14" s="68" customFormat="1" ht="24.4" customHeight="1">
      <c r="A15" s="1">
        <v>9</v>
      </c>
      <c r="B15" s="69" t="s">
        <v>72</v>
      </c>
      <c r="C15" s="1" t="s">
        <v>18</v>
      </c>
      <c r="D15" s="69" t="s">
        <v>14</v>
      </c>
      <c r="E15" s="1">
        <v>1</v>
      </c>
      <c r="F15" s="72" t="s">
        <v>73</v>
      </c>
      <c r="G15" s="95">
        <v>1925.0239999999999</v>
      </c>
      <c r="H15" s="66">
        <f t="shared" si="0"/>
        <v>1925.0239999999999</v>
      </c>
      <c r="I15" s="70"/>
      <c r="L15" s="63"/>
      <c r="M15" s="63"/>
      <c r="N15" s="63"/>
    </row>
    <row r="16" spans="1:14" ht="31.15" customHeight="1">
      <c r="A16" s="1">
        <v>11</v>
      </c>
      <c r="B16" s="69" t="s">
        <v>75</v>
      </c>
      <c r="C16" s="1" t="s">
        <v>18</v>
      </c>
      <c r="D16" s="69" t="s">
        <v>14</v>
      </c>
      <c r="E16" s="1">
        <v>68</v>
      </c>
      <c r="F16" s="72" t="s">
        <v>223</v>
      </c>
      <c r="G16" s="95">
        <v>386.65599999999995</v>
      </c>
      <c r="H16" s="66">
        <f t="shared" si="0"/>
        <v>26292.607999999997</v>
      </c>
      <c r="I16" s="70"/>
      <c r="J16" s="68"/>
      <c r="K16" s="68"/>
    </row>
    <row r="17" spans="1:14" ht="31" customHeight="1">
      <c r="A17" s="1">
        <v>12</v>
      </c>
      <c r="B17" s="69" t="s">
        <v>75</v>
      </c>
      <c r="C17" s="1" t="s">
        <v>13</v>
      </c>
      <c r="D17" s="69" t="s">
        <v>14</v>
      </c>
      <c r="E17" s="1">
        <v>76</v>
      </c>
      <c r="F17" s="72" t="s">
        <v>223</v>
      </c>
      <c r="G17" s="95">
        <v>178.1615754</v>
      </c>
      <c r="H17" s="66">
        <f t="shared" si="0"/>
        <v>13540.2797304</v>
      </c>
      <c r="I17" s="70"/>
      <c r="J17" s="68"/>
      <c r="K17" s="68"/>
    </row>
    <row r="18" spans="1:14" ht="31.15" customHeight="1">
      <c r="A18" s="1">
        <v>13</v>
      </c>
      <c r="B18" s="69" t="s">
        <v>76</v>
      </c>
      <c r="C18" s="1" t="s">
        <v>13</v>
      </c>
      <c r="D18" s="69" t="s">
        <v>14</v>
      </c>
      <c r="E18" s="1">
        <v>58</v>
      </c>
      <c r="F18" s="72" t="s">
        <v>223</v>
      </c>
      <c r="G18" s="95">
        <v>178.1615754</v>
      </c>
      <c r="H18" s="66">
        <f t="shared" si="0"/>
        <v>10333.3713732</v>
      </c>
      <c r="I18" s="70"/>
      <c r="J18" s="68"/>
      <c r="K18" s="68"/>
    </row>
    <row r="19" spans="1:14" ht="36" customHeight="1">
      <c r="A19" s="1"/>
      <c r="B19" s="1" t="s">
        <v>37</v>
      </c>
      <c r="C19" s="1"/>
      <c r="D19" s="1"/>
      <c r="E19" s="1">
        <f>SUM(E3:E18)</f>
        <v>402</v>
      </c>
      <c r="F19" s="72"/>
      <c r="G19" s="95"/>
      <c r="H19" s="66">
        <f>SUM(H3:H18)</f>
        <v>869396.89327041421</v>
      </c>
    </row>
    <row r="20" spans="1:14" s="68" customFormat="1" ht="24.4" customHeight="1">
      <c r="A20" s="73"/>
      <c r="B20" s="74"/>
      <c r="C20" s="74"/>
      <c r="D20" s="75"/>
      <c r="E20" s="76"/>
      <c r="F20" s="79"/>
      <c r="G20" s="96"/>
      <c r="H20" s="64"/>
      <c r="I20" s="63"/>
      <c r="J20" s="63"/>
      <c r="K20" s="63"/>
      <c r="L20" s="63"/>
      <c r="M20" s="63"/>
      <c r="N20" s="63"/>
    </row>
    <row r="21" spans="1:14">
      <c r="G21" s="96"/>
    </row>
    <row r="22" spans="1:14">
      <c r="G22" s="96"/>
    </row>
    <row r="23" spans="1:14">
      <c r="G23" s="96"/>
    </row>
    <row r="24" spans="1:14">
      <c r="A24" s="63"/>
      <c r="G24" s="96"/>
    </row>
  </sheetData>
  <mergeCells count="1">
    <mergeCell ref="A1:H1"/>
  </mergeCells>
  <phoneticPr fontId="11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74DA-F123-4775-82B9-B53F44D990B4}">
  <dimension ref="A1:L9"/>
  <sheetViews>
    <sheetView workbookViewId="0">
      <selection activeCell="N11" sqref="N11"/>
    </sheetView>
  </sheetViews>
  <sheetFormatPr defaultRowHeight="25" customHeight="1"/>
  <cols>
    <col min="1" max="1" width="6.1796875" style="6" customWidth="1"/>
    <col min="2" max="2" width="14.81640625" style="6" bestFit="1" customWidth="1"/>
    <col min="3" max="4" width="5.6328125" style="6" bestFit="1" customWidth="1"/>
    <col min="5" max="5" width="8.08984375" style="14" bestFit="1" customWidth="1"/>
    <col min="6" max="6" width="10" style="14" bestFit="1" customWidth="1"/>
    <col min="7" max="7" width="8.54296875" style="14" customWidth="1"/>
    <col min="8" max="8" width="7.81640625" style="6" bestFit="1" customWidth="1"/>
    <col min="9" max="11" width="13.453125" style="6" bestFit="1" customWidth="1"/>
    <col min="12" max="12" width="25.08984375" style="6" bestFit="1" customWidth="1"/>
    <col min="13" max="255" width="8.7265625" style="6"/>
    <col min="256" max="256" width="6.1796875" style="6" customWidth="1"/>
    <col min="257" max="257" width="14.81640625" style="6" bestFit="1" customWidth="1"/>
    <col min="258" max="259" width="5.6328125" style="6" bestFit="1" customWidth="1"/>
    <col min="260" max="260" width="8.08984375" style="6" bestFit="1" customWidth="1"/>
    <col min="261" max="261" width="10" style="6" bestFit="1" customWidth="1"/>
    <col min="262" max="262" width="8.54296875" style="6" customWidth="1"/>
    <col min="263" max="263" width="13.1796875" style="6" bestFit="1" customWidth="1"/>
    <col min="264" max="266" width="13.453125" style="6" bestFit="1" customWidth="1"/>
    <col min="267" max="267" width="26.1796875" style="6" bestFit="1" customWidth="1"/>
    <col min="268" max="511" width="8.7265625" style="6"/>
    <col min="512" max="512" width="6.1796875" style="6" customWidth="1"/>
    <col min="513" max="513" width="14.81640625" style="6" bestFit="1" customWidth="1"/>
    <col min="514" max="515" width="5.6328125" style="6" bestFit="1" customWidth="1"/>
    <col min="516" max="516" width="8.08984375" style="6" bestFit="1" customWidth="1"/>
    <col min="517" max="517" width="10" style="6" bestFit="1" customWidth="1"/>
    <col min="518" max="518" width="8.54296875" style="6" customWidth="1"/>
    <col min="519" max="519" width="13.1796875" style="6" bestFit="1" customWidth="1"/>
    <col min="520" max="522" width="13.453125" style="6" bestFit="1" customWidth="1"/>
    <col min="523" max="523" width="26.1796875" style="6" bestFit="1" customWidth="1"/>
    <col min="524" max="767" width="8.7265625" style="6"/>
    <col min="768" max="768" width="6.1796875" style="6" customWidth="1"/>
    <col min="769" max="769" width="14.81640625" style="6" bestFit="1" customWidth="1"/>
    <col min="770" max="771" width="5.6328125" style="6" bestFit="1" customWidth="1"/>
    <col min="772" max="772" width="8.08984375" style="6" bestFit="1" customWidth="1"/>
    <col min="773" max="773" width="10" style="6" bestFit="1" customWidth="1"/>
    <col min="774" max="774" width="8.54296875" style="6" customWidth="1"/>
    <col min="775" max="775" width="13.1796875" style="6" bestFit="1" customWidth="1"/>
    <col min="776" max="778" width="13.453125" style="6" bestFit="1" customWidth="1"/>
    <col min="779" max="779" width="26.1796875" style="6" bestFit="1" customWidth="1"/>
    <col min="780" max="1023" width="8.7265625" style="6"/>
    <col min="1024" max="1024" width="6.1796875" style="6" customWidth="1"/>
    <col min="1025" max="1025" width="14.81640625" style="6" bestFit="1" customWidth="1"/>
    <col min="1026" max="1027" width="5.6328125" style="6" bestFit="1" customWidth="1"/>
    <col min="1028" max="1028" width="8.08984375" style="6" bestFit="1" customWidth="1"/>
    <col min="1029" max="1029" width="10" style="6" bestFit="1" customWidth="1"/>
    <col min="1030" max="1030" width="8.54296875" style="6" customWidth="1"/>
    <col min="1031" max="1031" width="13.1796875" style="6" bestFit="1" customWidth="1"/>
    <col min="1032" max="1034" width="13.453125" style="6" bestFit="1" customWidth="1"/>
    <col min="1035" max="1035" width="26.1796875" style="6" bestFit="1" customWidth="1"/>
    <col min="1036" max="1279" width="8.7265625" style="6"/>
    <col min="1280" max="1280" width="6.1796875" style="6" customWidth="1"/>
    <col min="1281" max="1281" width="14.81640625" style="6" bestFit="1" customWidth="1"/>
    <col min="1282" max="1283" width="5.6328125" style="6" bestFit="1" customWidth="1"/>
    <col min="1284" max="1284" width="8.08984375" style="6" bestFit="1" customWidth="1"/>
    <col min="1285" max="1285" width="10" style="6" bestFit="1" customWidth="1"/>
    <col min="1286" max="1286" width="8.54296875" style="6" customWidth="1"/>
    <col min="1287" max="1287" width="13.1796875" style="6" bestFit="1" customWidth="1"/>
    <col min="1288" max="1290" width="13.453125" style="6" bestFit="1" customWidth="1"/>
    <col min="1291" max="1291" width="26.1796875" style="6" bestFit="1" customWidth="1"/>
    <col min="1292" max="1535" width="8.7265625" style="6"/>
    <col min="1536" max="1536" width="6.1796875" style="6" customWidth="1"/>
    <col min="1537" max="1537" width="14.81640625" style="6" bestFit="1" customWidth="1"/>
    <col min="1538" max="1539" width="5.6328125" style="6" bestFit="1" customWidth="1"/>
    <col min="1540" max="1540" width="8.08984375" style="6" bestFit="1" customWidth="1"/>
    <col min="1541" max="1541" width="10" style="6" bestFit="1" customWidth="1"/>
    <col min="1542" max="1542" width="8.54296875" style="6" customWidth="1"/>
    <col min="1543" max="1543" width="13.1796875" style="6" bestFit="1" customWidth="1"/>
    <col min="1544" max="1546" width="13.453125" style="6" bestFit="1" customWidth="1"/>
    <col min="1547" max="1547" width="26.1796875" style="6" bestFit="1" customWidth="1"/>
    <col min="1548" max="1791" width="8.7265625" style="6"/>
    <col min="1792" max="1792" width="6.1796875" style="6" customWidth="1"/>
    <col min="1793" max="1793" width="14.81640625" style="6" bestFit="1" customWidth="1"/>
    <col min="1794" max="1795" width="5.6328125" style="6" bestFit="1" customWidth="1"/>
    <col min="1796" max="1796" width="8.08984375" style="6" bestFit="1" customWidth="1"/>
    <col min="1797" max="1797" width="10" style="6" bestFit="1" customWidth="1"/>
    <col min="1798" max="1798" width="8.54296875" style="6" customWidth="1"/>
    <col min="1799" max="1799" width="13.1796875" style="6" bestFit="1" customWidth="1"/>
    <col min="1800" max="1802" width="13.453125" style="6" bestFit="1" customWidth="1"/>
    <col min="1803" max="1803" width="26.1796875" style="6" bestFit="1" customWidth="1"/>
    <col min="1804" max="2047" width="8.7265625" style="6"/>
    <col min="2048" max="2048" width="6.1796875" style="6" customWidth="1"/>
    <col min="2049" max="2049" width="14.81640625" style="6" bestFit="1" customWidth="1"/>
    <col min="2050" max="2051" width="5.6328125" style="6" bestFit="1" customWidth="1"/>
    <col min="2052" max="2052" width="8.08984375" style="6" bestFit="1" customWidth="1"/>
    <col min="2053" max="2053" width="10" style="6" bestFit="1" customWidth="1"/>
    <col min="2054" max="2054" width="8.54296875" style="6" customWidth="1"/>
    <col min="2055" max="2055" width="13.1796875" style="6" bestFit="1" customWidth="1"/>
    <col min="2056" max="2058" width="13.453125" style="6" bestFit="1" customWidth="1"/>
    <col min="2059" max="2059" width="26.1796875" style="6" bestFit="1" customWidth="1"/>
    <col min="2060" max="2303" width="8.7265625" style="6"/>
    <col min="2304" max="2304" width="6.1796875" style="6" customWidth="1"/>
    <col min="2305" max="2305" width="14.81640625" style="6" bestFit="1" customWidth="1"/>
    <col min="2306" max="2307" width="5.6328125" style="6" bestFit="1" customWidth="1"/>
    <col min="2308" max="2308" width="8.08984375" style="6" bestFit="1" customWidth="1"/>
    <col min="2309" max="2309" width="10" style="6" bestFit="1" customWidth="1"/>
    <col min="2310" max="2310" width="8.54296875" style="6" customWidth="1"/>
    <col min="2311" max="2311" width="13.1796875" style="6" bestFit="1" customWidth="1"/>
    <col min="2312" max="2314" width="13.453125" style="6" bestFit="1" customWidth="1"/>
    <col min="2315" max="2315" width="26.1796875" style="6" bestFit="1" customWidth="1"/>
    <col min="2316" max="2559" width="8.7265625" style="6"/>
    <col min="2560" max="2560" width="6.1796875" style="6" customWidth="1"/>
    <col min="2561" max="2561" width="14.81640625" style="6" bestFit="1" customWidth="1"/>
    <col min="2562" max="2563" width="5.6328125" style="6" bestFit="1" customWidth="1"/>
    <col min="2564" max="2564" width="8.08984375" style="6" bestFit="1" customWidth="1"/>
    <col min="2565" max="2565" width="10" style="6" bestFit="1" customWidth="1"/>
    <col min="2566" max="2566" width="8.54296875" style="6" customWidth="1"/>
    <col min="2567" max="2567" width="13.1796875" style="6" bestFit="1" customWidth="1"/>
    <col min="2568" max="2570" width="13.453125" style="6" bestFit="1" customWidth="1"/>
    <col min="2571" max="2571" width="26.1796875" style="6" bestFit="1" customWidth="1"/>
    <col min="2572" max="2815" width="8.7265625" style="6"/>
    <col min="2816" max="2816" width="6.1796875" style="6" customWidth="1"/>
    <col min="2817" max="2817" width="14.81640625" style="6" bestFit="1" customWidth="1"/>
    <col min="2818" max="2819" width="5.6328125" style="6" bestFit="1" customWidth="1"/>
    <col min="2820" max="2820" width="8.08984375" style="6" bestFit="1" customWidth="1"/>
    <col min="2821" max="2821" width="10" style="6" bestFit="1" customWidth="1"/>
    <col min="2822" max="2822" width="8.54296875" style="6" customWidth="1"/>
    <col min="2823" max="2823" width="13.1796875" style="6" bestFit="1" customWidth="1"/>
    <col min="2824" max="2826" width="13.453125" style="6" bestFit="1" customWidth="1"/>
    <col min="2827" max="2827" width="26.1796875" style="6" bestFit="1" customWidth="1"/>
    <col min="2828" max="3071" width="8.7265625" style="6"/>
    <col min="3072" max="3072" width="6.1796875" style="6" customWidth="1"/>
    <col min="3073" max="3073" width="14.81640625" style="6" bestFit="1" customWidth="1"/>
    <col min="3074" max="3075" width="5.6328125" style="6" bestFit="1" customWidth="1"/>
    <col min="3076" max="3076" width="8.08984375" style="6" bestFit="1" customWidth="1"/>
    <col min="3077" max="3077" width="10" style="6" bestFit="1" customWidth="1"/>
    <col min="3078" max="3078" width="8.54296875" style="6" customWidth="1"/>
    <col min="3079" max="3079" width="13.1796875" style="6" bestFit="1" customWidth="1"/>
    <col min="3080" max="3082" width="13.453125" style="6" bestFit="1" customWidth="1"/>
    <col min="3083" max="3083" width="26.1796875" style="6" bestFit="1" customWidth="1"/>
    <col min="3084" max="3327" width="8.7265625" style="6"/>
    <col min="3328" max="3328" width="6.1796875" style="6" customWidth="1"/>
    <col min="3329" max="3329" width="14.81640625" style="6" bestFit="1" customWidth="1"/>
    <col min="3330" max="3331" width="5.6328125" style="6" bestFit="1" customWidth="1"/>
    <col min="3332" max="3332" width="8.08984375" style="6" bestFit="1" customWidth="1"/>
    <col min="3333" max="3333" width="10" style="6" bestFit="1" customWidth="1"/>
    <col min="3334" max="3334" width="8.54296875" style="6" customWidth="1"/>
    <col min="3335" max="3335" width="13.1796875" style="6" bestFit="1" customWidth="1"/>
    <col min="3336" max="3338" width="13.453125" style="6" bestFit="1" customWidth="1"/>
    <col min="3339" max="3339" width="26.1796875" style="6" bestFit="1" customWidth="1"/>
    <col min="3340" max="3583" width="8.7265625" style="6"/>
    <col min="3584" max="3584" width="6.1796875" style="6" customWidth="1"/>
    <col min="3585" max="3585" width="14.81640625" style="6" bestFit="1" customWidth="1"/>
    <col min="3586" max="3587" width="5.6328125" style="6" bestFit="1" customWidth="1"/>
    <col min="3588" max="3588" width="8.08984375" style="6" bestFit="1" customWidth="1"/>
    <col min="3589" max="3589" width="10" style="6" bestFit="1" customWidth="1"/>
    <col min="3590" max="3590" width="8.54296875" style="6" customWidth="1"/>
    <col min="3591" max="3591" width="13.1796875" style="6" bestFit="1" customWidth="1"/>
    <col min="3592" max="3594" width="13.453125" style="6" bestFit="1" customWidth="1"/>
    <col min="3595" max="3595" width="26.1796875" style="6" bestFit="1" customWidth="1"/>
    <col min="3596" max="3839" width="8.7265625" style="6"/>
    <col min="3840" max="3840" width="6.1796875" style="6" customWidth="1"/>
    <col min="3841" max="3841" width="14.81640625" style="6" bestFit="1" customWidth="1"/>
    <col min="3842" max="3843" width="5.6328125" style="6" bestFit="1" customWidth="1"/>
    <col min="3844" max="3844" width="8.08984375" style="6" bestFit="1" customWidth="1"/>
    <col min="3845" max="3845" width="10" style="6" bestFit="1" customWidth="1"/>
    <col min="3846" max="3846" width="8.54296875" style="6" customWidth="1"/>
    <col min="3847" max="3847" width="13.1796875" style="6" bestFit="1" customWidth="1"/>
    <col min="3848" max="3850" width="13.453125" style="6" bestFit="1" customWidth="1"/>
    <col min="3851" max="3851" width="26.1796875" style="6" bestFit="1" customWidth="1"/>
    <col min="3852" max="4095" width="8.7265625" style="6"/>
    <col min="4096" max="4096" width="6.1796875" style="6" customWidth="1"/>
    <col min="4097" max="4097" width="14.81640625" style="6" bestFit="1" customWidth="1"/>
    <col min="4098" max="4099" width="5.6328125" style="6" bestFit="1" customWidth="1"/>
    <col min="4100" max="4100" width="8.08984375" style="6" bestFit="1" customWidth="1"/>
    <col min="4101" max="4101" width="10" style="6" bestFit="1" customWidth="1"/>
    <col min="4102" max="4102" width="8.54296875" style="6" customWidth="1"/>
    <col min="4103" max="4103" width="13.1796875" style="6" bestFit="1" customWidth="1"/>
    <col min="4104" max="4106" width="13.453125" style="6" bestFit="1" customWidth="1"/>
    <col min="4107" max="4107" width="26.1796875" style="6" bestFit="1" customWidth="1"/>
    <col min="4108" max="4351" width="8.7265625" style="6"/>
    <col min="4352" max="4352" width="6.1796875" style="6" customWidth="1"/>
    <col min="4353" max="4353" width="14.81640625" style="6" bestFit="1" customWidth="1"/>
    <col min="4354" max="4355" width="5.6328125" style="6" bestFit="1" customWidth="1"/>
    <col min="4356" max="4356" width="8.08984375" style="6" bestFit="1" customWidth="1"/>
    <col min="4357" max="4357" width="10" style="6" bestFit="1" customWidth="1"/>
    <col min="4358" max="4358" width="8.54296875" style="6" customWidth="1"/>
    <col min="4359" max="4359" width="13.1796875" style="6" bestFit="1" customWidth="1"/>
    <col min="4360" max="4362" width="13.453125" style="6" bestFit="1" customWidth="1"/>
    <col min="4363" max="4363" width="26.1796875" style="6" bestFit="1" customWidth="1"/>
    <col min="4364" max="4607" width="8.7265625" style="6"/>
    <col min="4608" max="4608" width="6.1796875" style="6" customWidth="1"/>
    <col min="4609" max="4609" width="14.81640625" style="6" bestFit="1" customWidth="1"/>
    <col min="4610" max="4611" width="5.6328125" style="6" bestFit="1" customWidth="1"/>
    <col min="4612" max="4612" width="8.08984375" style="6" bestFit="1" customWidth="1"/>
    <col min="4613" max="4613" width="10" style="6" bestFit="1" customWidth="1"/>
    <col min="4614" max="4614" width="8.54296875" style="6" customWidth="1"/>
    <col min="4615" max="4615" width="13.1796875" style="6" bestFit="1" customWidth="1"/>
    <col min="4616" max="4618" width="13.453125" style="6" bestFit="1" customWidth="1"/>
    <col min="4619" max="4619" width="26.1796875" style="6" bestFit="1" customWidth="1"/>
    <col min="4620" max="4863" width="8.7265625" style="6"/>
    <col min="4864" max="4864" width="6.1796875" style="6" customWidth="1"/>
    <col min="4865" max="4865" width="14.81640625" style="6" bestFit="1" customWidth="1"/>
    <col min="4866" max="4867" width="5.6328125" style="6" bestFit="1" customWidth="1"/>
    <col min="4868" max="4868" width="8.08984375" style="6" bestFit="1" customWidth="1"/>
    <col min="4869" max="4869" width="10" style="6" bestFit="1" customWidth="1"/>
    <col min="4870" max="4870" width="8.54296875" style="6" customWidth="1"/>
    <col min="4871" max="4871" width="13.1796875" style="6" bestFit="1" customWidth="1"/>
    <col min="4872" max="4874" width="13.453125" style="6" bestFit="1" customWidth="1"/>
    <col min="4875" max="4875" width="26.1796875" style="6" bestFit="1" customWidth="1"/>
    <col min="4876" max="5119" width="8.7265625" style="6"/>
    <col min="5120" max="5120" width="6.1796875" style="6" customWidth="1"/>
    <col min="5121" max="5121" width="14.81640625" style="6" bestFit="1" customWidth="1"/>
    <col min="5122" max="5123" width="5.6328125" style="6" bestFit="1" customWidth="1"/>
    <col min="5124" max="5124" width="8.08984375" style="6" bestFit="1" customWidth="1"/>
    <col min="5125" max="5125" width="10" style="6" bestFit="1" customWidth="1"/>
    <col min="5126" max="5126" width="8.54296875" style="6" customWidth="1"/>
    <col min="5127" max="5127" width="13.1796875" style="6" bestFit="1" customWidth="1"/>
    <col min="5128" max="5130" width="13.453125" style="6" bestFit="1" customWidth="1"/>
    <col min="5131" max="5131" width="26.1796875" style="6" bestFit="1" customWidth="1"/>
    <col min="5132" max="5375" width="8.7265625" style="6"/>
    <col min="5376" max="5376" width="6.1796875" style="6" customWidth="1"/>
    <col min="5377" max="5377" width="14.81640625" style="6" bestFit="1" customWidth="1"/>
    <col min="5378" max="5379" width="5.6328125" style="6" bestFit="1" customWidth="1"/>
    <col min="5380" max="5380" width="8.08984375" style="6" bestFit="1" customWidth="1"/>
    <col min="5381" max="5381" width="10" style="6" bestFit="1" customWidth="1"/>
    <col min="5382" max="5382" width="8.54296875" style="6" customWidth="1"/>
    <col min="5383" max="5383" width="13.1796875" style="6" bestFit="1" customWidth="1"/>
    <col min="5384" max="5386" width="13.453125" style="6" bestFit="1" customWidth="1"/>
    <col min="5387" max="5387" width="26.1796875" style="6" bestFit="1" customWidth="1"/>
    <col min="5388" max="5631" width="8.7265625" style="6"/>
    <col min="5632" max="5632" width="6.1796875" style="6" customWidth="1"/>
    <col min="5633" max="5633" width="14.81640625" style="6" bestFit="1" customWidth="1"/>
    <col min="5634" max="5635" width="5.6328125" style="6" bestFit="1" customWidth="1"/>
    <col min="5636" max="5636" width="8.08984375" style="6" bestFit="1" customWidth="1"/>
    <col min="5637" max="5637" width="10" style="6" bestFit="1" customWidth="1"/>
    <col min="5638" max="5638" width="8.54296875" style="6" customWidth="1"/>
    <col min="5639" max="5639" width="13.1796875" style="6" bestFit="1" customWidth="1"/>
    <col min="5640" max="5642" width="13.453125" style="6" bestFit="1" customWidth="1"/>
    <col min="5643" max="5643" width="26.1796875" style="6" bestFit="1" customWidth="1"/>
    <col min="5644" max="5887" width="8.7265625" style="6"/>
    <col min="5888" max="5888" width="6.1796875" style="6" customWidth="1"/>
    <col min="5889" max="5889" width="14.81640625" style="6" bestFit="1" customWidth="1"/>
    <col min="5890" max="5891" width="5.6328125" style="6" bestFit="1" customWidth="1"/>
    <col min="5892" max="5892" width="8.08984375" style="6" bestFit="1" customWidth="1"/>
    <col min="5893" max="5893" width="10" style="6" bestFit="1" customWidth="1"/>
    <col min="5894" max="5894" width="8.54296875" style="6" customWidth="1"/>
    <col min="5895" max="5895" width="13.1796875" style="6" bestFit="1" customWidth="1"/>
    <col min="5896" max="5898" width="13.453125" style="6" bestFit="1" customWidth="1"/>
    <col min="5899" max="5899" width="26.1796875" style="6" bestFit="1" customWidth="1"/>
    <col min="5900" max="6143" width="8.7265625" style="6"/>
    <col min="6144" max="6144" width="6.1796875" style="6" customWidth="1"/>
    <col min="6145" max="6145" width="14.81640625" style="6" bestFit="1" customWidth="1"/>
    <col min="6146" max="6147" width="5.6328125" style="6" bestFit="1" customWidth="1"/>
    <col min="6148" max="6148" width="8.08984375" style="6" bestFit="1" customWidth="1"/>
    <col min="6149" max="6149" width="10" style="6" bestFit="1" customWidth="1"/>
    <col min="6150" max="6150" width="8.54296875" style="6" customWidth="1"/>
    <col min="6151" max="6151" width="13.1796875" style="6" bestFit="1" customWidth="1"/>
    <col min="6152" max="6154" width="13.453125" style="6" bestFit="1" customWidth="1"/>
    <col min="6155" max="6155" width="26.1796875" style="6" bestFit="1" customWidth="1"/>
    <col min="6156" max="6399" width="8.7265625" style="6"/>
    <col min="6400" max="6400" width="6.1796875" style="6" customWidth="1"/>
    <col min="6401" max="6401" width="14.81640625" style="6" bestFit="1" customWidth="1"/>
    <col min="6402" max="6403" width="5.6328125" style="6" bestFit="1" customWidth="1"/>
    <col min="6404" max="6404" width="8.08984375" style="6" bestFit="1" customWidth="1"/>
    <col min="6405" max="6405" width="10" style="6" bestFit="1" customWidth="1"/>
    <col min="6406" max="6406" width="8.54296875" style="6" customWidth="1"/>
    <col min="6407" max="6407" width="13.1796875" style="6" bestFit="1" customWidth="1"/>
    <col min="6408" max="6410" width="13.453125" style="6" bestFit="1" customWidth="1"/>
    <col min="6411" max="6411" width="26.1796875" style="6" bestFit="1" customWidth="1"/>
    <col min="6412" max="6655" width="8.7265625" style="6"/>
    <col min="6656" max="6656" width="6.1796875" style="6" customWidth="1"/>
    <col min="6657" max="6657" width="14.81640625" style="6" bestFit="1" customWidth="1"/>
    <col min="6658" max="6659" width="5.6328125" style="6" bestFit="1" customWidth="1"/>
    <col min="6660" max="6660" width="8.08984375" style="6" bestFit="1" customWidth="1"/>
    <col min="6661" max="6661" width="10" style="6" bestFit="1" customWidth="1"/>
    <col min="6662" max="6662" width="8.54296875" style="6" customWidth="1"/>
    <col min="6663" max="6663" width="13.1796875" style="6" bestFit="1" customWidth="1"/>
    <col min="6664" max="6666" width="13.453125" style="6" bestFit="1" customWidth="1"/>
    <col min="6667" max="6667" width="26.1796875" style="6" bestFit="1" customWidth="1"/>
    <col min="6668" max="6911" width="8.7265625" style="6"/>
    <col min="6912" max="6912" width="6.1796875" style="6" customWidth="1"/>
    <col min="6913" max="6913" width="14.81640625" style="6" bestFit="1" customWidth="1"/>
    <col min="6914" max="6915" width="5.6328125" style="6" bestFit="1" customWidth="1"/>
    <col min="6916" max="6916" width="8.08984375" style="6" bestFit="1" customWidth="1"/>
    <col min="6917" max="6917" width="10" style="6" bestFit="1" customWidth="1"/>
    <col min="6918" max="6918" width="8.54296875" style="6" customWidth="1"/>
    <col min="6919" max="6919" width="13.1796875" style="6" bestFit="1" customWidth="1"/>
    <col min="6920" max="6922" width="13.453125" style="6" bestFit="1" customWidth="1"/>
    <col min="6923" max="6923" width="26.1796875" style="6" bestFit="1" customWidth="1"/>
    <col min="6924" max="7167" width="8.7265625" style="6"/>
    <col min="7168" max="7168" width="6.1796875" style="6" customWidth="1"/>
    <col min="7169" max="7169" width="14.81640625" style="6" bestFit="1" customWidth="1"/>
    <col min="7170" max="7171" width="5.6328125" style="6" bestFit="1" customWidth="1"/>
    <col min="7172" max="7172" width="8.08984375" style="6" bestFit="1" customWidth="1"/>
    <col min="7173" max="7173" width="10" style="6" bestFit="1" customWidth="1"/>
    <col min="7174" max="7174" width="8.54296875" style="6" customWidth="1"/>
    <col min="7175" max="7175" width="13.1796875" style="6" bestFit="1" customWidth="1"/>
    <col min="7176" max="7178" width="13.453125" style="6" bestFit="1" customWidth="1"/>
    <col min="7179" max="7179" width="26.1796875" style="6" bestFit="1" customWidth="1"/>
    <col min="7180" max="7423" width="8.7265625" style="6"/>
    <col min="7424" max="7424" width="6.1796875" style="6" customWidth="1"/>
    <col min="7425" max="7425" width="14.81640625" style="6" bestFit="1" customWidth="1"/>
    <col min="7426" max="7427" width="5.6328125" style="6" bestFit="1" customWidth="1"/>
    <col min="7428" max="7428" width="8.08984375" style="6" bestFit="1" customWidth="1"/>
    <col min="7429" max="7429" width="10" style="6" bestFit="1" customWidth="1"/>
    <col min="7430" max="7430" width="8.54296875" style="6" customWidth="1"/>
    <col min="7431" max="7431" width="13.1796875" style="6" bestFit="1" customWidth="1"/>
    <col min="7432" max="7434" width="13.453125" style="6" bestFit="1" customWidth="1"/>
    <col min="7435" max="7435" width="26.1796875" style="6" bestFit="1" customWidth="1"/>
    <col min="7436" max="7679" width="8.7265625" style="6"/>
    <col min="7680" max="7680" width="6.1796875" style="6" customWidth="1"/>
    <col min="7681" max="7681" width="14.81640625" style="6" bestFit="1" customWidth="1"/>
    <col min="7682" max="7683" width="5.6328125" style="6" bestFit="1" customWidth="1"/>
    <col min="7684" max="7684" width="8.08984375" style="6" bestFit="1" customWidth="1"/>
    <col min="7685" max="7685" width="10" style="6" bestFit="1" customWidth="1"/>
    <col min="7686" max="7686" width="8.54296875" style="6" customWidth="1"/>
    <col min="7687" max="7687" width="13.1796875" style="6" bestFit="1" customWidth="1"/>
    <col min="7688" max="7690" width="13.453125" style="6" bestFit="1" customWidth="1"/>
    <col min="7691" max="7691" width="26.1796875" style="6" bestFit="1" customWidth="1"/>
    <col min="7692" max="7935" width="8.7265625" style="6"/>
    <col min="7936" max="7936" width="6.1796875" style="6" customWidth="1"/>
    <col min="7937" max="7937" width="14.81640625" style="6" bestFit="1" customWidth="1"/>
    <col min="7938" max="7939" width="5.6328125" style="6" bestFit="1" customWidth="1"/>
    <col min="7940" max="7940" width="8.08984375" style="6" bestFit="1" customWidth="1"/>
    <col min="7941" max="7941" width="10" style="6" bestFit="1" customWidth="1"/>
    <col min="7942" max="7942" width="8.54296875" style="6" customWidth="1"/>
    <col min="7943" max="7943" width="13.1796875" style="6" bestFit="1" customWidth="1"/>
    <col min="7944" max="7946" width="13.453125" style="6" bestFit="1" customWidth="1"/>
    <col min="7947" max="7947" width="26.1796875" style="6" bestFit="1" customWidth="1"/>
    <col min="7948" max="8191" width="8.7265625" style="6"/>
    <col min="8192" max="8192" width="6.1796875" style="6" customWidth="1"/>
    <col min="8193" max="8193" width="14.81640625" style="6" bestFit="1" customWidth="1"/>
    <col min="8194" max="8195" width="5.6328125" style="6" bestFit="1" customWidth="1"/>
    <col min="8196" max="8196" width="8.08984375" style="6" bestFit="1" customWidth="1"/>
    <col min="8197" max="8197" width="10" style="6" bestFit="1" customWidth="1"/>
    <col min="8198" max="8198" width="8.54296875" style="6" customWidth="1"/>
    <col min="8199" max="8199" width="13.1796875" style="6" bestFit="1" customWidth="1"/>
    <col min="8200" max="8202" width="13.453125" style="6" bestFit="1" customWidth="1"/>
    <col min="8203" max="8203" width="26.1796875" style="6" bestFit="1" customWidth="1"/>
    <col min="8204" max="8447" width="8.7265625" style="6"/>
    <col min="8448" max="8448" width="6.1796875" style="6" customWidth="1"/>
    <col min="8449" max="8449" width="14.81640625" style="6" bestFit="1" customWidth="1"/>
    <col min="8450" max="8451" width="5.6328125" style="6" bestFit="1" customWidth="1"/>
    <col min="8452" max="8452" width="8.08984375" style="6" bestFit="1" customWidth="1"/>
    <col min="8453" max="8453" width="10" style="6" bestFit="1" customWidth="1"/>
    <col min="8454" max="8454" width="8.54296875" style="6" customWidth="1"/>
    <col min="8455" max="8455" width="13.1796875" style="6" bestFit="1" customWidth="1"/>
    <col min="8456" max="8458" width="13.453125" style="6" bestFit="1" customWidth="1"/>
    <col min="8459" max="8459" width="26.1796875" style="6" bestFit="1" customWidth="1"/>
    <col min="8460" max="8703" width="8.7265625" style="6"/>
    <col min="8704" max="8704" width="6.1796875" style="6" customWidth="1"/>
    <col min="8705" max="8705" width="14.81640625" style="6" bestFit="1" customWidth="1"/>
    <col min="8706" max="8707" width="5.6328125" style="6" bestFit="1" customWidth="1"/>
    <col min="8708" max="8708" width="8.08984375" style="6" bestFit="1" customWidth="1"/>
    <col min="8709" max="8709" width="10" style="6" bestFit="1" customWidth="1"/>
    <col min="8710" max="8710" width="8.54296875" style="6" customWidth="1"/>
    <col min="8711" max="8711" width="13.1796875" style="6" bestFit="1" customWidth="1"/>
    <col min="8712" max="8714" width="13.453125" style="6" bestFit="1" customWidth="1"/>
    <col min="8715" max="8715" width="26.1796875" style="6" bestFit="1" customWidth="1"/>
    <col min="8716" max="8959" width="8.7265625" style="6"/>
    <col min="8960" max="8960" width="6.1796875" style="6" customWidth="1"/>
    <col min="8961" max="8961" width="14.81640625" style="6" bestFit="1" customWidth="1"/>
    <col min="8962" max="8963" width="5.6328125" style="6" bestFit="1" customWidth="1"/>
    <col min="8964" max="8964" width="8.08984375" style="6" bestFit="1" customWidth="1"/>
    <col min="8965" max="8965" width="10" style="6" bestFit="1" customWidth="1"/>
    <col min="8966" max="8966" width="8.54296875" style="6" customWidth="1"/>
    <col min="8967" max="8967" width="13.1796875" style="6" bestFit="1" customWidth="1"/>
    <col min="8968" max="8970" width="13.453125" style="6" bestFit="1" customWidth="1"/>
    <col min="8971" max="8971" width="26.1796875" style="6" bestFit="1" customWidth="1"/>
    <col min="8972" max="9215" width="8.7265625" style="6"/>
    <col min="9216" max="9216" width="6.1796875" style="6" customWidth="1"/>
    <col min="9217" max="9217" width="14.81640625" style="6" bestFit="1" customWidth="1"/>
    <col min="9218" max="9219" width="5.6328125" style="6" bestFit="1" customWidth="1"/>
    <col min="9220" max="9220" width="8.08984375" style="6" bestFit="1" customWidth="1"/>
    <col min="9221" max="9221" width="10" style="6" bestFit="1" customWidth="1"/>
    <col min="9222" max="9222" width="8.54296875" style="6" customWidth="1"/>
    <col min="9223" max="9223" width="13.1796875" style="6" bestFit="1" customWidth="1"/>
    <col min="9224" max="9226" width="13.453125" style="6" bestFit="1" customWidth="1"/>
    <col min="9227" max="9227" width="26.1796875" style="6" bestFit="1" customWidth="1"/>
    <col min="9228" max="9471" width="8.7265625" style="6"/>
    <col min="9472" max="9472" width="6.1796875" style="6" customWidth="1"/>
    <col min="9473" max="9473" width="14.81640625" style="6" bestFit="1" customWidth="1"/>
    <col min="9474" max="9475" width="5.6328125" style="6" bestFit="1" customWidth="1"/>
    <col min="9476" max="9476" width="8.08984375" style="6" bestFit="1" customWidth="1"/>
    <col min="9477" max="9477" width="10" style="6" bestFit="1" customWidth="1"/>
    <col min="9478" max="9478" width="8.54296875" style="6" customWidth="1"/>
    <col min="9479" max="9479" width="13.1796875" style="6" bestFit="1" customWidth="1"/>
    <col min="9480" max="9482" width="13.453125" style="6" bestFit="1" customWidth="1"/>
    <col min="9483" max="9483" width="26.1796875" style="6" bestFit="1" customWidth="1"/>
    <col min="9484" max="9727" width="8.7265625" style="6"/>
    <col min="9728" max="9728" width="6.1796875" style="6" customWidth="1"/>
    <col min="9729" max="9729" width="14.81640625" style="6" bestFit="1" customWidth="1"/>
    <col min="9730" max="9731" width="5.6328125" style="6" bestFit="1" customWidth="1"/>
    <col min="9732" max="9732" width="8.08984375" style="6" bestFit="1" customWidth="1"/>
    <col min="9733" max="9733" width="10" style="6" bestFit="1" customWidth="1"/>
    <col min="9734" max="9734" width="8.54296875" style="6" customWidth="1"/>
    <col min="9735" max="9735" width="13.1796875" style="6" bestFit="1" customWidth="1"/>
    <col min="9736" max="9738" width="13.453125" style="6" bestFit="1" customWidth="1"/>
    <col min="9739" max="9739" width="26.1796875" style="6" bestFit="1" customWidth="1"/>
    <col min="9740" max="9983" width="8.7265625" style="6"/>
    <col min="9984" max="9984" width="6.1796875" style="6" customWidth="1"/>
    <col min="9985" max="9985" width="14.81640625" style="6" bestFit="1" customWidth="1"/>
    <col min="9986" max="9987" width="5.6328125" style="6" bestFit="1" customWidth="1"/>
    <col min="9988" max="9988" width="8.08984375" style="6" bestFit="1" customWidth="1"/>
    <col min="9989" max="9989" width="10" style="6" bestFit="1" customWidth="1"/>
    <col min="9990" max="9990" width="8.54296875" style="6" customWidth="1"/>
    <col min="9991" max="9991" width="13.1796875" style="6" bestFit="1" customWidth="1"/>
    <col min="9992" max="9994" width="13.453125" style="6" bestFit="1" customWidth="1"/>
    <col min="9995" max="9995" width="26.1796875" style="6" bestFit="1" customWidth="1"/>
    <col min="9996" max="10239" width="8.7265625" style="6"/>
    <col min="10240" max="10240" width="6.1796875" style="6" customWidth="1"/>
    <col min="10241" max="10241" width="14.81640625" style="6" bestFit="1" customWidth="1"/>
    <col min="10242" max="10243" width="5.6328125" style="6" bestFit="1" customWidth="1"/>
    <col min="10244" max="10244" width="8.08984375" style="6" bestFit="1" customWidth="1"/>
    <col min="10245" max="10245" width="10" style="6" bestFit="1" customWidth="1"/>
    <col min="10246" max="10246" width="8.54296875" style="6" customWidth="1"/>
    <col min="10247" max="10247" width="13.1796875" style="6" bestFit="1" customWidth="1"/>
    <col min="10248" max="10250" width="13.453125" style="6" bestFit="1" customWidth="1"/>
    <col min="10251" max="10251" width="26.1796875" style="6" bestFit="1" customWidth="1"/>
    <col min="10252" max="10495" width="8.7265625" style="6"/>
    <col min="10496" max="10496" width="6.1796875" style="6" customWidth="1"/>
    <col min="10497" max="10497" width="14.81640625" style="6" bestFit="1" customWidth="1"/>
    <col min="10498" max="10499" width="5.6328125" style="6" bestFit="1" customWidth="1"/>
    <col min="10500" max="10500" width="8.08984375" style="6" bestFit="1" customWidth="1"/>
    <col min="10501" max="10501" width="10" style="6" bestFit="1" customWidth="1"/>
    <col min="10502" max="10502" width="8.54296875" style="6" customWidth="1"/>
    <col min="10503" max="10503" width="13.1796875" style="6" bestFit="1" customWidth="1"/>
    <col min="10504" max="10506" width="13.453125" style="6" bestFit="1" customWidth="1"/>
    <col min="10507" max="10507" width="26.1796875" style="6" bestFit="1" customWidth="1"/>
    <col min="10508" max="10751" width="8.7265625" style="6"/>
    <col min="10752" max="10752" width="6.1796875" style="6" customWidth="1"/>
    <col min="10753" max="10753" width="14.81640625" style="6" bestFit="1" customWidth="1"/>
    <col min="10754" max="10755" width="5.6328125" style="6" bestFit="1" customWidth="1"/>
    <col min="10756" max="10756" width="8.08984375" style="6" bestFit="1" customWidth="1"/>
    <col min="10757" max="10757" width="10" style="6" bestFit="1" customWidth="1"/>
    <col min="10758" max="10758" width="8.54296875" style="6" customWidth="1"/>
    <col min="10759" max="10759" width="13.1796875" style="6" bestFit="1" customWidth="1"/>
    <col min="10760" max="10762" width="13.453125" style="6" bestFit="1" customWidth="1"/>
    <col min="10763" max="10763" width="26.1796875" style="6" bestFit="1" customWidth="1"/>
    <col min="10764" max="11007" width="8.7265625" style="6"/>
    <col min="11008" max="11008" width="6.1796875" style="6" customWidth="1"/>
    <col min="11009" max="11009" width="14.81640625" style="6" bestFit="1" customWidth="1"/>
    <col min="11010" max="11011" width="5.6328125" style="6" bestFit="1" customWidth="1"/>
    <col min="11012" max="11012" width="8.08984375" style="6" bestFit="1" customWidth="1"/>
    <col min="11013" max="11013" width="10" style="6" bestFit="1" customWidth="1"/>
    <col min="11014" max="11014" width="8.54296875" style="6" customWidth="1"/>
    <col min="11015" max="11015" width="13.1796875" style="6" bestFit="1" customWidth="1"/>
    <col min="11016" max="11018" width="13.453125" style="6" bestFit="1" customWidth="1"/>
    <col min="11019" max="11019" width="26.1796875" style="6" bestFit="1" customWidth="1"/>
    <col min="11020" max="11263" width="8.7265625" style="6"/>
    <col min="11264" max="11264" width="6.1796875" style="6" customWidth="1"/>
    <col min="11265" max="11265" width="14.81640625" style="6" bestFit="1" customWidth="1"/>
    <col min="11266" max="11267" width="5.6328125" style="6" bestFit="1" customWidth="1"/>
    <col min="11268" max="11268" width="8.08984375" style="6" bestFit="1" customWidth="1"/>
    <col min="11269" max="11269" width="10" style="6" bestFit="1" customWidth="1"/>
    <col min="11270" max="11270" width="8.54296875" style="6" customWidth="1"/>
    <col min="11271" max="11271" width="13.1796875" style="6" bestFit="1" customWidth="1"/>
    <col min="11272" max="11274" width="13.453125" style="6" bestFit="1" customWidth="1"/>
    <col min="11275" max="11275" width="26.1796875" style="6" bestFit="1" customWidth="1"/>
    <col min="11276" max="11519" width="8.7265625" style="6"/>
    <col min="11520" max="11520" width="6.1796875" style="6" customWidth="1"/>
    <col min="11521" max="11521" width="14.81640625" style="6" bestFit="1" customWidth="1"/>
    <col min="11522" max="11523" width="5.6328125" style="6" bestFit="1" customWidth="1"/>
    <col min="11524" max="11524" width="8.08984375" style="6" bestFit="1" customWidth="1"/>
    <col min="11525" max="11525" width="10" style="6" bestFit="1" customWidth="1"/>
    <col min="11526" max="11526" width="8.54296875" style="6" customWidth="1"/>
    <col min="11527" max="11527" width="13.1796875" style="6" bestFit="1" customWidth="1"/>
    <col min="11528" max="11530" width="13.453125" style="6" bestFit="1" customWidth="1"/>
    <col min="11531" max="11531" width="26.1796875" style="6" bestFit="1" customWidth="1"/>
    <col min="11532" max="11775" width="8.7265625" style="6"/>
    <col min="11776" max="11776" width="6.1796875" style="6" customWidth="1"/>
    <col min="11777" max="11777" width="14.81640625" style="6" bestFit="1" customWidth="1"/>
    <col min="11778" max="11779" width="5.6328125" style="6" bestFit="1" customWidth="1"/>
    <col min="11780" max="11780" width="8.08984375" style="6" bestFit="1" customWidth="1"/>
    <col min="11781" max="11781" width="10" style="6" bestFit="1" customWidth="1"/>
    <col min="11782" max="11782" width="8.54296875" style="6" customWidth="1"/>
    <col min="11783" max="11783" width="13.1796875" style="6" bestFit="1" customWidth="1"/>
    <col min="11784" max="11786" width="13.453125" style="6" bestFit="1" customWidth="1"/>
    <col min="11787" max="11787" width="26.1796875" style="6" bestFit="1" customWidth="1"/>
    <col min="11788" max="12031" width="8.7265625" style="6"/>
    <col min="12032" max="12032" width="6.1796875" style="6" customWidth="1"/>
    <col min="12033" max="12033" width="14.81640625" style="6" bestFit="1" customWidth="1"/>
    <col min="12034" max="12035" width="5.6328125" style="6" bestFit="1" customWidth="1"/>
    <col min="12036" max="12036" width="8.08984375" style="6" bestFit="1" customWidth="1"/>
    <col min="12037" max="12037" width="10" style="6" bestFit="1" customWidth="1"/>
    <col min="12038" max="12038" width="8.54296875" style="6" customWidth="1"/>
    <col min="12039" max="12039" width="13.1796875" style="6" bestFit="1" customWidth="1"/>
    <col min="12040" max="12042" width="13.453125" style="6" bestFit="1" customWidth="1"/>
    <col min="12043" max="12043" width="26.1796875" style="6" bestFit="1" customWidth="1"/>
    <col min="12044" max="12287" width="8.7265625" style="6"/>
    <col min="12288" max="12288" width="6.1796875" style="6" customWidth="1"/>
    <col min="12289" max="12289" width="14.81640625" style="6" bestFit="1" customWidth="1"/>
    <col min="12290" max="12291" width="5.6328125" style="6" bestFit="1" customWidth="1"/>
    <col min="12292" max="12292" width="8.08984375" style="6" bestFit="1" customWidth="1"/>
    <col min="12293" max="12293" width="10" style="6" bestFit="1" customWidth="1"/>
    <col min="12294" max="12294" width="8.54296875" style="6" customWidth="1"/>
    <col min="12295" max="12295" width="13.1796875" style="6" bestFit="1" customWidth="1"/>
    <col min="12296" max="12298" width="13.453125" style="6" bestFit="1" customWidth="1"/>
    <col min="12299" max="12299" width="26.1796875" style="6" bestFit="1" customWidth="1"/>
    <col min="12300" max="12543" width="8.7265625" style="6"/>
    <col min="12544" max="12544" width="6.1796875" style="6" customWidth="1"/>
    <col min="12545" max="12545" width="14.81640625" style="6" bestFit="1" customWidth="1"/>
    <col min="12546" max="12547" width="5.6328125" style="6" bestFit="1" customWidth="1"/>
    <col min="12548" max="12548" width="8.08984375" style="6" bestFit="1" customWidth="1"/>
    <col min="12549" max="12549" width="10" style="6" bestFit="1" customWidth="1"/>
    <col min="12550" max="12550" width="8.54296875" style="6" customWidth="1"/>
    <col min="12551" max="12551" width="13.1796875" style="6" bestFit="1" customWidth="1"/>
    <col min="12552" max="12554" width="13.453125" style="6" bestFit="1" customWidth="1"/>
    <col min="12555" max="12555" width="26.1796875" style="6" bestFit="1" customWidth="1"/>
    <col min="12556" max="12799" width="8.7265625" style="6"/>
    <col min="12800" max="12800" width="6.1796875" style="6" customWidth="1"/>
    <col min="12801" max="12801" width="14.81640625" style="6" bestFit="1" customWidth="1"/>
    <col min="12802" max="12803" width="5.6328125" style="6" bestFit="1" customWidth="1"/>
    <col min="12804" max="12804" width="8.08984375" style="6" bestFit="1" customWidth="1"/>
    <col min="12805" max="12805" width="10" style="6" bestFit="1" customWidth="1"/>
    <col min="12806" max="12806" width="8.54296875" style="6" customWidth="1"/>
    <col min="12807" max="12807" width="13.1796875" style="6" bestFit="1" customWidth="1"/>
    <col min="12808" max="12810" width="13.453125" style="6" bestFit="1" customWidth="1"/>
    <col min="12811" max="12811" width="26.1796875" style="6" bestFit="1" customWidth="1"/>
    <col min="12812" max="13055" width="8.7265625" style="6"/>
    <col min="13056" max="13056" width="6.1796875" style="6" customWidth="1"/>
    <col min="13057" max="13057" width="14.81640625" style="6" bestFit="1" customWidth="1"/>
    <col min="13058" max="13059" width="5.6328125" style="6" bestFit="1" customWidth="1"/>
    <col min="13060" max="13060" width="8.08984375" style="6" bestFit="1" customWidth="1"/>
    <col min="13061" max="13061" width="10" style="6" bestFit="1" customWidth="1"/>
    <col min="13062" max="13062" width="8.54296875" style="6" customWidth="1"/>
    <col min="13063" max="13063" width="13.1796875" style="6" bestFit="1" customWidth="1"/>
    <col min="13064" max="13066" width="13.453125" style="6" bestFit="1" customWidth="1"/>
    <col min="13067" max="13067" width="26.1796875" style="6" bestFit="1" customWidth="1"/>
    <col min="13068" max="13311" width="8.7265625" style="6"/>
    <col min="13312" max="13312" width="6.1796875" style="6" customWidth="1"/>
    <col min="13313" max="13313" width="14.81640625" style="6" bestFit="1" customWidth="1"/>
    <col min="13314" max="13315" width="5.6328125" style="6" bestFit="1" customWidth="1"/>
    <col min="13316" max="13316" width="8.08984375" style="6" bestFit="1" customWidth="1"/>
    <col min="13317" max="13317" width="10" style="6" bestFit="1" customWidth="1"/>
    <col min="13318" max="13318" width="8.54296875" style="6" customWidth="1"/>
    <col min="13319" max="13319" width="13.1796875" style="6" bestFit="1" customWidth="1"/>
    <col min="13320" max="13322" width="13.453125" style="6" bestFit="1" customWidth="1"/>
    <col min="13323" max="13323" width="26.1796875" style="6" bestFit="1" customWidth="1"/>
    <col min="13324" max="13567" width="8.7265625" style="6"/>
    <col min="13568" max="13568" width="6.1796875" style="6" customWidth="1"/>
    <col min="13569" max="13569" width="14.81640625" style="6" bestFit="1" customWidth="1"/>
    <col min="13570" max="13571" width="5.6328125" style="6" bestFit="1" customWidth="1"/>
    <col min="13572" max="13572" width="8.08984375" style="6" bestFit="1" customWidth="1"/>
    <col min="13573" max="13573" width="10" style="6" bestFit="1" customWidth="1"/>
    <col min="13574" max="13574" width="8.54296875" style="6" customWidth="1"/>
    <col min="13575" max="13575" width="13.1796875" style="6" bestFit="1" customWidth="1"/>
    <col min="13576" max="13578" width="13.453125" style="6" bestFit="1" customWidth="1"/>
    <col min="13579" max="13579" width="26.1796875" style="6" bestFit="1" customWidth="1"/>
    <col min="13580" max="13823" width="8.7265625" style="6"/>
    <col min="13824" max="13824" width="6.1796875" style="6" customWidth="1"/>
    <col min="13825" max="13825" width="14.81640625" style="6" bestFit="1" customWidth="1"/>
    <col min="13826" max="13827" width="5.6328125" style="6" bestFit="1" customWidth="1"/>
    <col min="13828" max="13828" width="8.08984375" style="6" bestFit="1" customWidth="1"/>
    <col min="13829" max="13829" width="10" style="6" bestFit="1" customWidth="1"/>
    <col min="13830" max="13830" width="8.54296875" style="6" customWidth="1"/>
    <col min="13831" max="13831" width="13.1796875" style="6" bestFit="1" customWidth="1"/>
    <col min="13832" max="13834" width="13.453125" style="6" bestFit="1" customWidth="1"/>
    <col min="13835" max="13835" width="26.1796875" style="6" bestFit="1" customWidth="1"/>
    <col min="13836" max="14079" width="8.7265625" style="6"/>
    <col min="14080" max="14080" width="6.1796875" style="6" customWidth="1"/>
    <col min="14081" max="14081" width="14.81640625" style="6" bestFit="1" customWidth="1"/>
    <col min="14082" max="14083" width="5.6328125" style="6" bestFit="1" customWidth="1"/>
    <col min="14084" max="14084" width="8.08984375" style="6" bestFit="1" customWidth="1"/>
    <col min="14085" max="14085" width="10" style="6" bestFit="1" customWidth="1"/>
    <col min="14086" max="14086" width="8.54296875" style="6" customWidth="1"/>
    <col min="14087" max="14087" width="13.1796875" style="6" bestFit="1" customWidth="1"/>
    <col min="14088" max="14090" width="13.453125" style="6" bestFit="1" customWidth="1"/>
    <col min="14091" max="14091" width="26.1796875" style="6" bestFit="1" customWidth="1"/>
    <col min="14092" max="14335" width="8.7265625" style="6"/>
    <col min="14336" max="14336" width="6.1796875" style="6" customWidth="1"/>
    <col min="14337" max="14337" width="14.81640625" style="6" bestFit="1" customWidth="1"/>
    <col min="14338" max="14339" width="5.6328125" style="6" bestFit="1" customWidth="1"/>
    <col min="14340" max="14340" width="8.08984375" style="6" bestFit="1" customWidth="1"/>
    <col min="14341" max="14341" width="10" style="6" bestFit="1" customWidth="1"/>
    <col min="14342" max="14342" width="8.54296875" style="6" customWidth="1"/>
    <col min="14343" max="14343" width="13.1796875" style="6" bestFit="1" customWidth="1"/>
    <col min="14344" max="14346" width="13.453125" style="6" bestFit="1" customWidth="1"/>
    <col min="14347" max="14347" width="26.1796875" style="6" bestFit="1" customWidth="1"/>
    <col min="14348" max="14591" width="8.7265625" style="6"/>
    <col min="14592" max="14592" width="6.1796875" style="6" customWidth="1"/>
    <col min="14593" max="14593" width="14.81640625" style="6" bestFit="1" customWidth="1"/>
    <col min="14594" max="14595" width="5.6328125" style="6" bestFit="1" customWidth="1"/>
    <col min="14596" max="14596" width="8.08984375" style="6" bestFit="1" customWidth="1"/>
    <col min="14597" max="14597" width="10" style="6" bestFit="1" customWidth="1"/>
    <col min="14598" max="14598" width="8.54296875" style="6" customWidth="1"/>
    <col min="14599" max="14599" width="13.1796875" style="6" bestFit="1" customWidth="1"/>
    <col min="14600" max="14602" width="13.453125" style="6" bestFit="1" customWidth="1"/>
    <col min="14603" max="14603" width="26.1796875" style="6" bestFit="1" customWidth="1"/>
    <col min="14604" max="14847" width="8.7265625" style="6"/>
    <col min="14848" max="14848" width="6.1796875" style="6" customWidth="1"/>
    <col min="14849" max="14849" width="14.81640625" style="6" bestFit="1" customWidth="1"/>
    <col min="14850" max="14851" width="5.6328125" style="6" bestFit="1" customWidth="1"/>
    <col min="14852" max="14852" width="8.08984375" style="6" bestFit="1" customWidth="1"/>
    <col min="14853" max="14853" width="10" style="6" bestFit="1" customWidth="1"/>
    <col min="14854" max="14854" width="8.54296875" style="6" customWidth="1"/>
    <col min="14855" max="14855" width="13.1796875" style="6" bestFit="1" customWidth="1"/>
    <col min="14856" max="14858" width="13.453125" style="6" bestFit="1" customWidth="1"/>
    <col min="14859" max="14859" width="26.1796875" style="6" bestFit="1" customWidth="1"/>
    <col min="14860" max="15103" width="8.7265625" style="6"/>
    <col min="15104" max="15104" width="6.1796875" style="6" customWidth="1"/>
    <col min="15105" max="15105" width="14.81640625" style="6" bestFit="1" customWidth="1"/>
    <col min="15106" max="15107" width="5.6328125" style="6" bestFit="1" customWidth="1"/>
    <col min="15108" max="15108" width="8.08984375" style="6" bestFit="1" customWidth="1"/>
    <col min="15109" max="15109" width="10" style="6" bestFit="1" customWidth="1"/>
    <col min="15110" max="15110" width="8.54296875" style="6" customWidth="1"/>
    <col min="15111" max="15111" width="13.1796875" style="6" bestFit="1" customWidth="1"/>
    <col min="15112" max="15114" width="13.453125" style="6" bestFit="1" customWidth="1"/>
    <col min="15115" max="15115" width="26.1796875" style="6" bestFit="1" customWidth="1"/>
    <col min="15116" max="15359" width="8.7265625" style="6"/>
    <col min="15360" max="15360" width="6.1796875" style="6" customWidth="1"/>
    <col min="15361" max="15361" width="14.81640625" style="6" bestFit="1" customWidth="1"/>
    <col min="15362" max="15363" width="5.6328125" style="6" bestFit="1" customWidth="1"/>
    <col min="15364" max="15364" width="8.08984375" style="6" bestFit="1" customWidth="1"/>
    <col min="15365" max="15365" width="10" style="6" bestFit="1" customWidth="1"/>
    <col min="15366" max="15366" width="8.54296875" style="6" customWidth="1"/>
    <col min="15367" max="15367" width="13.1796875" style="6" bestFit="1" customWidth="1"/>
    <col min="15368" max="15370" width="13.453125" style="6" bestFit="1" customWidth="1"/>
    <col min="15371" max="15371" width="26.1796875" style="6" bestFit="1" customWidth="1"/>
    <col min="15372" max="15615" width="8.7265625" style="6"/>
    <col min="15616" max="15616" width="6.1796875" style="6" customWidth="1"/>
    <col min="15617" max="15617" width="14.81640625" style="6" bestFit="1" customWidth="1"/>
    <col min="15618" max="15619" width="5.6328125" style="6" bestFit="1" customWidth="1"/>
    <col min="15620" max="15620" width="8.08984375" style="6" bestFit="1" customWidth="1"/>
    <col min="15621" max="15621" width="10" style="6" bestFit="1" customWidth="1"/>
    <col min="15622" max="15622" width="8.54296875" style="6" customWidth="1"/>
    <col min="15623" max="15623" width="13.1796875" style="6" bestFit="1" customWidth="1"/>
    <col min="15624" max="15626" width="13.453125" style="6" bestFit="1" customWidth="1"/>
    <col min="15627" max="15627" width="26.1796875" style="6" bestFit="1" customWidth="1"/>
    <col min="15628" max="15871" width="8.7265625" style="6"/>
    <col min="15872" max="15872" width="6.1796875" style="6" customWidth="1"/>
    <col min="15873" max="15873" width="14.81640625" style="6" bestFit="1" customWidth="1"/>
    <col min="15874" max="15875" width="5.6328125" style="6" bestFit="1" customWidth="1"/>
    <col min="15876" max="15876" width="8.08984375" style="6" bestFit="1" customWidth="1"/>
    <col min="15877" max="15877" width="10" style="6" bestFit="1" customWidth="1"/>
    <col min="15878" max="15878" width="8.54296875" style="6" customWidth="1"/>
    <col min="15879" max="15879" width="13.1796875" style="6" bestFit="1" customWidth="1"/>
    <col min="15880" max="15882" width="13.453125" style="6" bestFit="1" customWidth="1"/>
    <col min="15883" max="15883" width="26.1796875" style="6" bestFit="1" customWidth="1"/>
    <col min="15884" max="16127" width="8.7265625" style="6"/>
    <col min="16128" max="16128" width="6.1796875" style="6" customWidth="1"/>
    <col min="16129" max="16129" width="14.81640625" style="6" bestFit="1" customWidth="1"/>
    <col min="16130" max="16131" width="5.6328125" style="6" bestFit="1" customWidth="1"/>
    <col min="16132" max="16132" width="8.08984375" style="6" bestFit="1" customWidth="1"/>
    <col min="16133" max="16133" width="10" style="6" bestFit="1" customWidth="1"/>
    <col min="16134" max="16134" width="8.54296875" style="6" customWidth="1"/>
    <col min="16135" max="16135" width="13.1796875" style="6" bestFit="1" customWidth="1"/>
    <col min="16136" max="16138" width="13.453125" style="6" bestFit="1" customWidth="1"/>
    <col min="16139" max="16139" width="26.1796875" style="6" bestFit="1" customWidth="1"/>
    <col min="16140" max="16384" width="8.7265625" style="6"/>
  </cols>
  <sheetData>
    <row r="1" spans="1:12" ht="25" customHeight="1">
      <c r="A1" s="106" t="s">
        <v>140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10" customFormat="1" ht="25" customHeight="1">
      <c r="A2" s="7" t="s">
        <v>141</v>
      </c>
      <c r="B2" s="7" t="s">
        <v>142</v>
      </c>
      <c r="C2" s="7" t="s">
        <v>2</v>
      </c>
      <c r="D2" s="7" t="s">
        <v>143</v>
      </c>
      <c r="E2" s="8" t="s">
        <v>4</v>
      </c>
      <c r="F2" s="8" t="s">
        <v>144</v>
      </c>
      <c r="G2" s="8" t="s">
        <v>145</v>
      </c>
      <c r="H2" s="8" t="s">
        <v>146</v>
      </c>
      <c r="I2" s="8" t="s">
        <v>147</v>
      </c>
      <c r="J2" s="9" t="s">
        <v>148</v>
      </c>
      <c r="K2" s="7" t="s">
        <v>149</v>
      </c>
      <c r="L2" s="7" t="s">
        <v>150</v>
      </c>
    </row>
    <row r="3" spans="1:12" ht="25" customHeight="1">
      <c r="A3" s="5">
        <v>1</v>
      </c>
      <c r="B3" s="5" t="s">
        <v>151</v>
      </c>
      <c r="C3" s="5" t="s">
        <v>13</v>
      </c>
      <c r="D3" s="5" t="s">
        <v>152</v>
      </c>
      <c r="E3" s="4">
        <v>31</v>
      </c>
      <c r="F3" s="4" t="s">
        <v>153</v>
      </c>
      <c r="G3" s="4" t="s">
        <v>154</v>
      </c>
      <c r="H3" s="4" t="s">
        <v>154</v>
      </c>
      <c r="I3" s="4">
        <v>358.22688479999999</v>
      </c>
      <c r="J3" s="11">
        <f t="shared" ref="J3:J8" si="0">I3*E3</f>
        <v>11105.033428799999</v>
      </c>
      <c r="K3" s="12" t="s">
        <v>155</v>
      </c>
      <c r="L3" s="13" t="s">
        <v>156</v>
      </c>
    </row>
    <row r="4" spans="1:12" ht="25" customHeight="1">
      <c r="A4" s="5">
        <v>2</v>
      </c>
      <c r="B4" s="5" t="s">
        <v>151</v>
      </c>
      <c r="C4" s="5" t="s">
        <v>47</v>
      </c>
      <c r="D4" s="5" t="s">
        <v>152</v>
      </c>
      <c r="E4" s="4">
        <v>1</v>
      </c>
      <c r="F4" s="4" t="s">
        <v>153</v>
      </c>
      <c r="G4" s="4" t="s">
        <v>154</v>
      </c>
      <c r="H4" s="4" t="s">
        <v>154</v>
      </c>
      <c r="I4" s="4">
        <v>463.70801400000005</v>
      </c>
      <c r="J4" s="11">
        <f t="shared" si="0"/>
        <v>463.70801400000005</v>
      </c>
      <c r="K4" s="12" t="s">
        <v>157</v>
      </c>
      <c r="L4" s="13" t="s">
        <v>156</v>
      </c>
    </row>
    <row r="5" spans="1:12" ht="25" customHeight="1">
      <c r="A5" s="5">
        <v>3</v>
      </c>
      <c r="B5" s="5" t="s">
        <v>151</v>
      </c>
      <c r="C5" s="5" t="s">
        <v>158</v>
      </c>
      <c r="D5" s="5" t="s">
        <v>152</v>
      </c>
      <c r="E5" s="4">
        <v>1</v>
      </c>
      <c r="F5" s="4" t="s">
        <v>153</v>
      </c>
      <c r="G5" s="4" t="s">
        <v>154</v>
      </c>
      <c r="H5" s="4" t="s">
        <v>154</v>
      </c>
      <c r="I5" s="4">
        <v>511.97136600000005</v>
      </c>
      <c r="J5" s="11">
        <f t="shared" si="0"/>
        <v>511.97136600000005</v>
      </c>
      <c r="K5" s="12" t="s">
        <v>159</v>
      </c>
      <c r="L5" s="13" t="s">
        <v>156</v>
      </c>
    </row>
    <row r="6" spans="1:12" ht="25" customHeight="1">
      <c r="A6" s="5">
        <v>4</v>
      </c>
      <c r="B6" s="5" t="s">
        <v>151</v>
      </c>
      <c r="C6" s="5" t="s">
        <v>160</v>
      </c>
      <c r="D6" s="5" t="s">
        <v>152</v>
      </c>
      <c r="E6" s="4">
        <v>1</v>
      </c>
      <c r="F6" s="4" t="s">
        <v>153</v>
      </c>
      <c r="G6" s="4" t="s">
        <v>154</v>
      </c>
      <c r="H6" s="4" t="s">
        <v>154</v>
      </c>
      <c r="I6" s="4">
        <v>1042.723101</v>
      </c>
      <c r="J6" s="11">
        <f t="shared" si="0"/>
        <v>1042.723101</v>
      </c>
      <c r="K6" s="12" t="s">
        <v>161</v>
      </c>
      <c r="L6" s="13" t="s">
        <v>156</v>
      </c>
    </row>
    <row r="7" spans="1:12" ht="25" customHeight="1">
      <c r="A7" s="5">
        <v>5</v>
      </c>
      <c r="B7" s="5" t="s">
        <v>151</v>
      </c>
      <c r="C7" s="5" t="s">
        <v>20</v>
      </c>
      <c r="D7" s="5" t="s">
        <v>152</v>
      </c>
      <c r="E7" s="4">
        <v>32</v>
      </c>
      <c r="F7" s="4" t="s">
        <v>153</v>
      </c>
      <c r="G7" s="4" t="s">
        <v>154</v>
      </c>
      <c r="H7" s="4" t="s">
        <v>154</v>
      </c>
      <c r="I7" s="4">
        <v>1076.7394296</v>
      </c>
      <c r="J7" s="11">
        <f t="shared" si="0"/>
        <v>34455.6617472</v>
      </c>
      <c r="K7" s="12" t="s">
        <v>162</v>
      </c>
      <c r="L7" s="13" t="s">
        <v>156</v>
      </c>
    </row>
    <row r="8" spans="1:12" ht="25" customHeight="1">
      <c r="A8" s="5">
        <v>6</v>
      </c>
      <c r="B8" s="5" t="s">
        <v>151</v>
      </c>
      <c r="C8" s="5" t="s">
        <v>163</v>
      </c>
      <c r="D8" s="5" t="s">
        <v>152</v>
      </c>
      <c r="E8" s="4">
        <v>10</v>
      </c>
      <c r="F8" s="4" t="s">
        <v>164</v>
      </c>
      <c r="G8" s="80" t="s">
        <v>165</v>
      </c>
      <c r="H8" s="4" t="s">
        <v>154</v>
      </c>
      <c r="I8" s="4">
        <v>3165.3651330000002</v>
      </c>
      <c r="J8" s="11">
        <f t="shared" si="0"/>
        <v>31653.651330000001</v>
      </c>
      <c r="K8" s="12" t="s">
        <v>166</v>
      </c>
      <c r="L8" s="5" t="s">
        <v>167</v>
      </c>
    </row>
    <row r="9" spans="1:12" ht="25" customHeight="1">
      <c r="A9" s="5"/>
      <c r="B9" s="5" t="s">
        <v>168</v>
      </c>
      <c r="C9" s="5"/>
      <c r="D9" s="5"/>
      <c r="E9" s="4"/>
      <c r="F9" s="4"/>
      <c r="G9" s="4"/>
      <c r="H9" s="5"/>
      <c r="I9" s="5"/>
      <c r="J9" s="11">
        <f>SUM(J3:J8)</f>
        <v>79232.748986999999</v>
      </c>
      <c r="K9" s="5"/>
      <c r="L9" s="5"/>
    </row>
  </sheetData>
  <mergeCells count="1">
    <mergeCell ref="A1:L1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53E8-6150-4401-9933-1E07F82B37D6}">
  <dimension ref="A1:K154"/>
  <sheetViews>
    <sheetView workbookViewId="0">
      <pane ySplit="2" topLeftCell="A3" activePane="bottomLeft" state="frozen"/>
      <selection pane="bottomLeft" activeCell="J9" sqref="J9"/>
    </sheetView>
  </sheetViews>
  <sheetFormatPr defaultColWidth="9.6328125" defaultRowHeight="25" customHeight="1"/>
  <cols>
    <col min="1" max="1" width="5.90625" style="91" customWidth="1"/>
    <col min="2" max="2" width="15.90625" style="92" customWidth="1"/>
    <col min="3" max="3" width="20.54296875" style="92" customWidth="1"/>
    <col min="4" max="4" width="7.1796875" style="91" customWidth="1"/>
    <col min="5" max="5" width="8" style="93" customWidth="1"/>
    <col min="6" max="6" width="11.1796875" style="100" bestFit="1" customWidth="1"/>
    <col min="7" max="7" width="14.90625" style="93" bestFit="1" customWidth="1"/>
    <col min="8" max="8" width="9.6328125" style="81"/>
    <col min="9" max="9" width="10.26953125" style="81" bestFit="1" customWidth="1"/>
    <col min="10" max="10" width="9.6328125" style="81"/>
    <col min="11" max="11" width="10" style="81" bestFit="1" customWidth="1"/>
    <col min="12" max="16384" width="9.6328125" style="81"/>
  </cols>
  <sheetData>
    <row r="1" spans="1:11" ht="25" customHeight="1">
      <c r="A1" s="108" t="s">
        <v>77</v>
      </c>
      <c r="B1" s="109"/>
      <c r="C1" s="109"/>
      <c r="D1" s="109"/>
      <c r="E1" s="109"/>
      <c r="F1" s="109"/>
      <c r="G1" s="110"/>
    </row>
    <row r="2" spans="1:11" ht="25" customHeight="1">
      <c r="A2" s="82" t="s">
        <v>0</v>
      </c>
      <c r="B2" s="83" t="s">
        <v>1</v>
      </c>
      <c r="C2" s="83" t="s">
        <v>2</v>
      </c>
      <c r="D2" s="82" t="s">
        <v>3</v>
      </c>
      <c r="E2" s="84" t="s">
        <v>4</v>
      </c>
      <c r="F2" s="98" t="s">
        <v>10</v>
      </c>
      <c r="G2" s="84" t="s">
        <v>11</v>
      </c>
    </row>
    <row r="3" spans="1:11" ht="25" customHeight="1">
      <c r="A3" s="82">
        <v>1</v>
      </c>
      <c r="B3" s="85" t="s">
        <v>78</v>
      </c>
      <c r="C3" s="85" t="s">
        <v>79</v>
      </c>
      <c r="D3" s="82" t="s">
        <v>14</v>
      </c>
      <c r="E3" s="82">
        <v>2</v>
      </c>
      <c r="F3" s="99">
        <v>2694.8589693399999</v>
      </c>
      <c r="G3" s="86">
        <f t="shared" ref="G3:G66" si="0">F3*E3</f>
        <v>5389.7179386799999</v>
      </c>
      <c r="I3" s="87"/>
      <c r="K3" s="87"/>
    </row>
    <row r="4" spans="1:11" ht="25" customHeight="1">
      <c r="A4" s="82">
        <v>2</v>
      </c>
      <c r="B4" s="85" t="s">
        <v>78</v>
      </c>
      <c r="C4" s="85" t="s">
        <v>80</v>
      </c>
      <c r="D4" s="82" t="s">
        <v>14</v>
      </c>
      <c r="E4" s="82">
        <v>2</v>
      </c>
      <c r="F4" s="99">
        <v>1765.2552003099997</v>
      </c>
      <c r="G4" s="86">
        <f t="shared" si="0"/>
        <v>3530.5104006199995</v>
      </c>
      <c r="I4" s="87"/>
      <c r="K4" s="87"/>
    </row>
    <row r="5" spans="1:11" ht="25" customHeight="1">
      <c r="A5" s="82">
        <v>3</v>
      </c>
      <c r="B5" s="85" t="s">
        <v>78</v>
      </c>
      <c r="C5" s="85" t="s">
        <v>81</v>
      </c>
      <c r="D5" s="82" t="s">
        <v>14</v>
      </c>
      <c r="E5" s="82">
        <v>4</v>
      </c>
      <c r="F5" s="99">
        <v>1190.7479375799999</v>
      </c>
      <c r="G5" s="86">
        <f t="shared" si="0"/>
        <v>4762.9917503199995</v>
      </c>
      <c r="I5" s="87"/>
      <c r="K5" s="87"/>
    </row>
    <row r="6" spans="1:11" ht="25" customHeight="1">
      <c r="A6" s="82">
        <v>4</v>
      </c>
      <c r="B6" s="85" t="s">
        <v>78</v>
      </c>
      <c r="C6" s="85" t="s">
        <v>82</v>
      </c>
      <c r="D6" s="82" t="s">
        <v>14</v>
      </c>
      <c r="E6" s="82">
        <v>5</v>
      </c>
      <c r="F6" s="99">
        <v>689.70749908999994</v>
      </c>
      <c r="G6" s="86">
        <f t="shared" si="0"/>
        <v>3448.5374954499998</v>
      </c>
      <c r="I6" s="87"/>
      <c r="K6" s="87"/>
    </row>
    <row r="7" spans="1:11" ht="25" customHeight="1">
      <c r="A7" s="82">
        <v>5</v>
      </c>
      <c r="B7" s="85" t="s">
        <v>78</v>
      </c>
      <c r="C7" s="85" t="s">
        <v>83</v>
      </c>
      <c r="D7" s="82" t="s">
        <v>14</v>
      </c>
      <c r="E7" s="82">
        <v>8</v>
      </c>
      <c r="F7" s="99">
        <v>470.30702637000002</v>
      </c>
      <c r="G7" s="86">
        <f t="shared" si="0"/>
        <v>3762.4562109600001</v>
      </c>
      <c r="I7" s="87"/>
      <c r="K7" s="87"/>
    </row>
    <row r="8" spans="1:11" ht="25" customHeight="1">
      <c r="A8" s="82">
        <v>6</v>
      </c>
      <c r="B8" s="85" t="s">
        <v>78</v>
      </c>
      <c r="C8" s="85" t="s">
        <v>84</v>
      </c>
      <c r="D8" s="82" t="s">
        <v>14</v>
      </c>
      <c r="E8" s="82">
        <v>10</v>
      </c>
      <c r="F8" s="99">
        <v>287.62968205999999</v>
      </c>
      <c r="G8" s="86">
        <f t="shared" si="0"/>
        <v>2876.2968206</v>
      </c>
      <c r="I8" s="87"/>
      <c r="K8" s="87"/>
    </row>
    <row r="9" spans="1:11" ht="25" customHeight="1">
      <c r="A9" s="82">
        <v>7</v>
      </c>
      <c r="B9" s="85" t="s">
        <v>78</v>
      </c>
      <c r="C9" s="85" t="s">
        <v>85</v>
      </c>
      <c r="D9" s="82" t="s">
        <v>14</v>
      </c>
      <c r="E9" s="82">
        <v>6</v>
      </c>
      <c r="F9" s="99">
        <v>215.16285781999997</v>
      </c>
      <c r="G9" s="86">
        <f t="shared" si="0"/>
        <v>1290.9771469199998</v>
      </c>
      <c r="I9" s="87"/>
      <c r="K9" s="87"/>
    </row>
    <row r="10" spans="1:11" ht="25" customHeight="1">
      <c r="A10" s="82">
        <v>8</v>
      </c>
      <c r="B10" s="85" t="s">
        <v>78</v>
      </c>
      <c r="C10" s="85" t="s">
        <v>86</v>
      </c>
      <c r="D10" s="82" t="s">
        <v>14</v>
      </c>
      <c r="E10" s="82">
        <v>6</v>
      </c>
      <c r="F10" s="99">
        <v>191.67734431</v>
      </c>
      <c r="G10" s="86">
        <f t="shared" si="0"/>
        <v>1150.06406586</v>
      </c>
      <c r="I10" s="87"/>
      <c r="K10" s="87"/>
    </row>
    <row r="11" spans="1:11" ht="25" customHeight="1">
      <c r="A11" s="82">
        <v>9</v>
      </c>
      <c r="B11" s="85" t="s">
        <v>78</v>
      </c>
      <c r="C11" s="85" t="s">
        <v>87</v>
      </c>
      <c r="D11" s="82" t="s">
        <v>14</v>
      </c>
      <c r="E11" s="82">
        <v>10</v>
      </c>
      <c r="F11" s="99">
        <v>119.20023635999999</v>
      </c>
      <c r="G11" s="86">
        <f t="shared" si="0"/>
        <v>1192.0023635999999</v>
      </c>
      <c r="I11" s="87"/>
      <c r="K11" s="87"/>
    </row>
    <row r="12" spans="1:11" ht="25" customHeight="1">
      <c r="A12" s="82">
        <v>10</v>
      </c>
      <c r="B12" s="85" t="s">
        <v>78</v>
      </c>
      <c r="C12" s="85" t="s">
        <v>88</v>
      </c>
      <c r="D12" s="82" t="s">
        <v>14</v>
      </c>
      <c r="E12" s="82">
        <v>12</v>
      </c>
      <c r="F12" s="99">
        <v>98.162245830000003</v>
      </c>
      <c r="G12" s="86">
        <f t="shared" si="0"/>
        <v>1177.94694996</v>
      </c>
      <c r="I12" s="87"/>
      <c r="K12" s="87"/>
    </row>
    <row r="13" spans="1:11" ht="25" customHeight="1">
      <c r="A13" s="82">
        <v>11</v>
      </c>
      <c r="B13" s="85" t="s">
        <v>78</v>
      </c>
      <c r="C13" s="85" t="s">
        <v>89</v>
      </c>
      <c r="D13" s="82" t="s">
        <v>14</v>
      </c>
      <c r="E13" s="82">
        <v>25</v>
      </c>
      <c r="F13" s="99">
        <v>84.466824239999994</v>
      </c>
      <c r="G13" s="86">
        <f t="shared" si="0"/>
        <v>2111.6706059999997</v>
      </c>
      <c r="I13" s="87"/>
      <c r="K13" s="87"/>
    </row>
    <row r="14" spans="1:11" ht="25" customHeight="1">
      <c r="A14" s="82">
        <v>12</v>
      </c>
      <c r="B14" s="85" t="s">
        <v>78</v>
      </c>
      <c r="C14" s="85" t="s">
        <v>90</v>
      </c>
      <c r="D14" s="82" t="s">
        <v>14</v>
      </c>
      <c r="E14" s="82">
        <v>4</v>
      </c>
      <c r="F14" s="99">
        <v>3562.9959141300001</v>
      </c>
      <c r="G14" s="86">
        <f t="shared" si="0"/>
        <v>14251.98365652</v>
      </c>
      <c r="I14" s="87"/>
      <c r="K14" s="87"/>
    </row>
    <row r="15" spans="1:11" ht="25" customHeight="1">
      <c r="A15" s="82">
        <v>13</v>
      </c>
      <c r="B15" s="85" t="s">
        <v>78</v>
      </c>
      <c r="C15" s="85" t="s">
        <v>91</v>
      </c>
      <c r="D15" s="82" t="s">
        <v>14</v>
      </c>
      <c r="E15" s="82">
        <v>8</v>
      </c>
      <c r="F15" s="99">
        <v>3563.9959141300001</v>
      </c>
      <c r="G15" s="86">
        <f t="shared" si="0"/>
        <v>28511.967313040001</v>
      </c>
      <c r="I15" s="87"/>
      <c r="K15" s="87"/>
    </row>
    <row r="16" spans="1:11" ht="25" customHeight="1">
      <c r="A16" s="82">
        <v>14</v>
      </c>
      <c r="B16" s="85" t="s">
        <v>78</v>
      </c>
      <c r="C16" s="85" t="s">
        <v>92</v>
      </c>
      <c r="D16" s="82" t="s">
        <v>14</v>
      </c>
      <c r="E16" s="82">
        <v>4</v>
      </c>
      <c r="F16" s="99">
        <v>2830.3071043099999</v>
      </c>
      <c r="G16" s="86">
        <f t="shared" si="0"/>
        <v>11321.22841724</v>
      </c>
      <c r="I16" s="87"/>
      <c r="K16" s="87"/>
    </row>
    <row r="17" spans="1:11" ht="25" customHeight="1">
      <c r="A17" s="82">
        <v>15</v>
      </c>
      <c r="B17" s="85" t="s">
        <v>78</v>
      </c>
      <c r="C17" s="85" t="s">
        <v>93</v>
      </c>
      <c r="D17" s="82" t="s">
        <v>14</v>
      </c>
      <c r="E17" s="82">
        <v>5</v>
      </c>
      <c r="F17" s="99">
        <v>2831.3071043099999</v>
      </c>
      <c r="G17" s="86">
        <f t="shared" si="0"/>
        <v>14156.535521549999</v>
      </c>
      <c r="I17" s="87"/>
      <c r="K17" s="87"/>
    </row>
    <row r="18" spans="1:11" ht="25" customHeight="1">
      <c r="A18" s="82">
        <v>16</v>
      </c>
      <c r="B18" s="85" t="s">
        <v>78</v>
      </c>
      <c r="C18" s="85" t="s">
        <v>94</v>
      </c>
      <c r="D18" s="82" t="s">
        <v>14</v>
      </c>
      <c r="E18" s="82">
        <v>8</v>
      </c>
      <c r="F18" s="99">
        <v>2832.3071043099999</v>
      </c>
      <c r="G18" s="86">
        <f t="shared" si="0"/>
        <v>22658.456834479999</v>
      </c>
      <c r="I18" s="87"/>
      <c r="K18" s="87"/>
    </row>
    <row r="19" spans="1:11" ht="25" customHeight="1">
      <c r="A19" s="82">
        <v>17</v>
      </c>
      <c r="B19" s="85" t="s">
        <v>78</v>
      </c>
      <c r="C19" s="85" t="s">
        <v>95</v>
      </c>
      <c r="D19" s="82" t="s">
        <v>14</v>
      </c>
      <c r="E19" s="82">
        <v>5</v>
      </c>
      <c r="F19" s="99">
        <v>2123.1038079999998</v>
      </c>
      <c r="G19" s="86">
        <f t="shared" si="0"/>
        <v>10615.519039999999</v>
      </c>
      <c r="I19" s="87"/>
      <c r="K19" s="87"/>
    </row>
    <row r="20" spans="1:11" ht="25" customHeight="1">
      <c r="A20" s="82">
        <v>18</v>
      </c>
      <c r="B20" s="85" t="s">
        <v>78</v>
      </c>
      <c r="C20" s="85" t="s">
        <v>96</v>
      </c>
      <c r="D20" s="82" t="s">
        <v>14</v>
      </c>
      <c r="E20" s="82">
        <v>3</v>
      </c>
      <c r="F20" s="99">
        <v>2124.1038079999998</v>
      </c>
      <c r="G20" s="86">
        <f t="shared" si="0"/>
        <v>6372.3114239999995</v>
      </c>
      <c r="I20" s="87"/>
      <c r="K20" s="87"/>
    </row>
    <row r="21" spans="1:11" ht="25" customHeight="1">
      <c r="A21" s="82">
        <v>19</v>
      </c>
      <c r="B21" s="85" t="s">
        <v>78</v>
      </c>
      <c r="C21" s="85" t="s">
        <v>97</v>
      </c>
      <c r="D21" s="82" t="s">
        <v>14</v>
      </c>
      <c r="E21" s="82">
        <v>5</v>
      </c>
      <c r="F21" s="99">
        <v>2125.1038079999998</v>
      </c>
      <c r="G21" s="86">
        <f t="shared" si="0"/>
        <v>10625.519039999999</v>
      </c>
      <c r="I21" s="87"/>
      <c r="K21" s="87"/>
    </row>
    <row r="22" spans="1:11" ht="25" customHeight="1">
      <c r="A22" s="82">
        <v>20</v>
      </c>
      <c r="B22" s="85" t="s">
        <v>78</v>
      </c>
      <c r="C22" s="85" t="s">
        <v>98</v>
      </c>
      <c r="D22" s="82" t="s">
        <v>14</v>
      </c>
      <c r="E22" s="82">
        <v>7</v>
      </c>
      <c r="F22" s="99">
        <v>852.65143127999988</v>
      </c>
      <c r="G22" s="86">
        <f t="shared" si="0"/>
        <v>5968.5600189599991</v>
      </c>
      <c r="I22" s="87"/>
      <c r="K22" s="87"/>
    </row>
    <row r="23" spans="1:11" ht="25" customHeight="1">
      <c r="A23" s="82">
        <v>21</v>
      </c>
      <c r="B23" s="85" t="s">
        <v>78</v>
      </c>
      <c r="C23" s="85" t="s">
        <v>99</v>
      </c>
      <c r="D23" s="82" t="s">
        <v>14</v>
      </c>
      <c r="E23" s="82">
        <v>7</v>
      </c>
      <c r="F23" s="99">
        <v>853.65143127999988</v>
      </c>
      <c r="G23" s="86">
        <f t="shared" si="0"/>
        <v>5975.5600189599991</v>
      </c>
      <c r="I23" s="87"/>
      <c r="K23" s="87"/>
    </row>
    <row r="24" spans="1:11" ht="25" customHeight="1">
      <c r="A24" s="82">
        <v>22</v>
      </c>
      <c r="B24" s="85" t="s">
        <v>78</v>
      </c>
      <c r="C24" s="85" t="s">
        <v>100</v>
      </c>
      <c r="D24" s="82" t="s">
        <v>14</v>
      </c>
      <c r="E24" s="82">
        <v>3</v>
      </c>
      <c r="F24" s="99">
        <v>854.65143127999988</v>
      </c>
      <c r="G24" s="86">
        <f t="shared" si="0"/>
        <v>2563.9542938399995</v>
      </c>
      <c r="I24" s="87"/>
      <c r="K24" s="87"/>
    </row>
    <row r="25" spans="1:11" ht="25" customHeight="1">
      <c r="A25" s="82">
        <v>23</v>
      </c>
      <c r="B25" s="85" t="s">
        <v>78</v>
      </c>
      <c r="C25" s="85" t="s">
        <v>101</v>
      </c>
      <c r="D25" s="82" t="s">
        <v>14</v>
      </c>
      <c r="E25" s="82">
        <v>3</v>
      </c>
      <c r="F25" s="99">
        <v>855.65143127999988</v>
      </c>
      <c r="G25" s="86">
        <f t="shared" si="0"/>
        <v>2566.9542938399995</v>
      </c>
      <c r="I25" s="87"/>
      <c r="K25" s="87"/>
    </row>
    <row r="26" spans="1:11" ht="25" customHeight="1">
      <c r="A26" s="82">
        <v>24</v>
      </c>
      <c r="B26" s="85" t="s">
        <v>78</v>
      </c>
      <c r="C26" s="85" t="s">
        <v>102</v>
      </c>
      <c r="D26" s="82" t="s">
        <v>14</v>
      </c>
      <c r="E26" s="82">
        <v>6</v>
      </c>
      <c r="F26" s="99">
        <v>489.30702637000002</v>
      </c>
      <c r="G26" s="86">
        <f t="shared" si="0"/>
        <v>2935.8421582199999</v>
      </c>
      <c r="I26" s="87"/>
      <c r="K26" s="87"/>
    </row>
    <row r="27" spans="1:11" ht="25" customHeight="1">
      <c r="A27" s="82">
        <v>25</v>
      </c>
      <c r="B27" s="85" t="s">
        <v>78</v>
      </c>
      <c r="C27" s="85" t="s">
        <v>103</v>
      </c>
      <c r="D27" s="82" t="s">
        <v>14</v>
      </c>
      <c r="E27" s="82">
        <v>5</v>
      </c>
      <c r="F27" s="99">
        <v>490.30702637000002</v>
      </c>
      <c r="G27" s="86">
        <f t="shared" si="0"/>
        <v>2451.5351318500002</v>
      </c>
      <c r="I27" s="87"/>
      <c r="K27" s="87"/>
    </row>
    <row r="28" spans="1:11" ht="25" customHeight="1">
      <c r="A28" s="82">
        <v>26</v>
      </c>
      <c r="B28" s="85" t="s">
        <v>78</v>
      </c>
      <c r="C28" s="85" t="s">
        <v>104</v>
      </c>
      <c r="D28" s="82" t="s">
        <v>14</v>
      </c>
      <c r="E28" s="82">
        <v>7</v>
      </c>
      <c r="F28" s="99">
        <v>491.30702637000002</v>
      </c>
      <c r="G28" s="86">
        <f t="shared" si="0"/>
        <v>3439.14918459</v>
      </c>
      <c r="I28" s="87"/>
      <c r="K28" s="87"/>
    </row>
    <row r="29" spans="1:11" ht="25" customHeight="1">
      <c r="A29" s="82">
        <v>27</v>
      </c>
      <c r="B29" s="85" t="s">
        <v>78</v>
      </c>
      <c r="C29" s="85" t="s">
        <v>105</v>
      </c>
      <c r="D29" s="82" t="s">
        <v>14</v>
      </c>
      <c r="E29" s="82">
        <v>8</v>
      </c>
      <c r="F29" s="99">
        <v>418.82991841999996</v>
      </c>
      <c r="G29" s="86">
        <f t="shared" si="0"/>
        <v>3350.6393473599996</v>
      </c>
      <c r="I29" s="87"/>
      <c r="K29" s="87"/>
    </row>
    <row r="30" spans="1:11" ht="25" customHeight="1">
      <c r="A30" s="82">
        <v>28</v>
      </c>
      <c r="B30" s="85" t="s">
        <v>78</v>
      </c>
      <c r="C30" s="85" t="s">
        <v>106</v>
      </c>
      <c r="D30" s="82" t="s">
        <v>14</v>
      </c>
      <c r="E30" s="82">
        <v>10</v>
      </c>
      <c r="F30" s="99">
        <v>419.82991841999996</v>
      </c>
      <c r="G30" s="86">
        <f t="shared" si="0"/>
        <v>4198.2991841999992</v>
      </c>
      <c r="I30" s="87"/>
      <c r="K30" s="87"/>
    </row>
    <row r="31" spans="1:11" ht="25" customHeight="1">
      <c r="A31" s="82">
        <v>29</v>
      </c>
      <c r="B31" s="85" t="s">
        <v>78</v>
      </c>
      <c r="C31" s="85" t="s">
        <v>107</v>
      </c>
      <c r="D31" s="82" t="s">
        <v>14</v>
      </c>
      <c r="E31" s="82">
        <v>11</v>
      </c>
      <c r="F31" s="99">
        <v>420.82991841999996</v>
      </c>
      <c r="G31" s="86">
        <f t="shared" si="0"/>
        <v>4629.1291026199997</v>
      </c>
      <c r="I31" s="87"/>
      <c r="K31" s="87"/>
    </row>
    <row r="32" spans="1:11" ht="25" customHeight="1">
      <c r="A32" s="82">
        <v>30</v>
      </c>
      <c r="B32" s="85" t="s">
        <v>78</v>
      </c>
      <c r="C32" s="85" t="s">
        <v>108</v>
      </c>
      <c r="D32" s="82" t="s">
        <v>14</v>
      </c>
      <c r="E32" s="82">
        <v>35</v>
      </c>
      <c r="F32" s="99">
        <v>421.82991841999996</v>
      </c>
      <c r="G32" s="86">
        <f t="shared" si="0"/>
        <v>14764.047144699998</v>
      </c>
      <c r="I32" s="87"/>
      <c r="K32" s="87"/>
    </row>
    <row r="33" spans="1:11" ht="25" customHeight="1">
      <c r="A33" s="82">
        <v>31</v>
      </c>
      <c r="B33" s="85" t="s">
        <v>78</v>
      </c>
      <c r="C33" s="85" t="s">
        <v>109</v>
      </c>
      <c r="D33" s="82" t="s">
        <v>14</v>
      </c>
      <c r="E33" s="82">
        <v>21</v>
      </c>
      <c r="F33" s="99">
        <v>422.82991841999996</v>
      </c>
      <c r="G33" s="86">
        <f t="shared" si="0"/>
        <v>8879.4282868199989</v>
      </c>
      <c r="I33" s="87"/>
      <c r="K33" s="87"/>
    </row>
    <row r="34" spans="1:11" ht="25" customHeight="1">
      <c r="A34" s="82">
        <v>32</v>
      </c>
      <c r="B34" s="85" t="s">
        <v>78</v>
      </c>
      <c r="C34" s="85" t="s">
        <v>110</v>
      </c>
      <c r="D34" s="82" t="s">
        <v>14</v>
      </c>
      <c r="E34" s="82">
        <v>1</v>
      </c>
      <c r="F34" s="99">
        <v>240.16285781999997</v>
      </c>
      <c r="G34" s="86">
        <f t="shared" si="0"/>
        <v>240.16285781999997</v>
      </c>
      <c r="I34" s="87"/>
      <c r="K34" s="87"/>
    </row>
    <row r="35" spans="1:11" ht="25" customHeight="1">
      <c r="A35" s="82">
        <v>33</v>
      </c>
      <c r="B35" s="85" t="s">
        <v>78</v>
      </c>
      <c r="C35" s="85" t="s">
        <v>111</v>
      </c>
      <c r="D35" s="82" t="s">
        <v>14</v>
      </c>
      <c r="E35" s="82">
        <v>6</v>
      </c>
      <c r="F35" s="99">
        <v>241.16285781999997</v>
      </c>
      <c r="G35" s="86">
        <f t="shared" si="0"/>
        <v>1446.9771469199998</v>
      </c>
      <c r="I35" s="87"/>
      <c r="K35" s="87"/>
    </row>
    <row r="36" spans="1:11" ht="25" customHeight="1">
      <c r="A36" s="82">
        <v>34</v>
      </c>
      <c r="B36" s="85" t="s">
        <v>78</v>
      </c>
      <c r="C36" s="85" t="s">
        <v>112</v>
      </c>
      <c r="D36" s="82" t="s">
        <v>14</v>
      </c>
      <c r="E36" s="82">
        <v>2</v>
      </c>
      <c r="F36" s="99">
        <v>242.16285781999997</v>
      </c>
      <c r="G36" s="86">
        <f t="shared" si="0"/>
        <v>484.32571563999994</v>
      </c>
      <c r="I36" s="87"/>
      <c r="K36" s="87"/>
    </row>
    <row r="37" spans="1:11" ht="25" customHeight="1">
      <c r="A37" s="82">
        <v>35</v>
      </c>
      <c r="B37" s="85" t="s">
        <v>78</v>
      </c>
      <c r="C37" s="85" t="s">
        <v>113</v>
      </c>
      <c r="D37" s="82" t="s">
        <v>14</v>
      </c>
      <c r="E37" s="82">
        <v>6</v>
      </c>
      <c r="F37" s="99">
        <v>243.16285781999997</v>
      </c>
      <c r="G37" s="86">
        <f t="shared" si="0"/>
        <v>1458.9771469199998</v>
      </c>
      <c r="I37" s="87"/>
      <c r="K37" s="87"/>
    </row>
    <row r="38" spans="1:11" ht="25" customHeight="1">
      <c r="A38" s="82">
        <v>36</v>
      </c>
      <c r="B38" s="85" t="s">
        <v>78</v>
      </c>
      <c r="C38" s="85" t="s">
        <v>114</v>
      </c>
      <c r="D38" s="82" t="s">
        <v>14</v>
      </c>
      <c r="E38" s="82">
        <v>1</v>
      </c>
      <c r="F38" s="99">
        <v>219.67734431</v>
      </c>
      <c r="G38" s="86">
        <f t="shared" si="0"/>
        <v>219.67734431</v>
      </c>
      <c r="I38" s="87"/>
      <c r="K38" s="87"/>
    </row>
    <row r="39" spans="1:11" ht="25" customHeight="1">
      <c r="A39" s="82">
        <v>37</v>
      </c>
      <c r="B39" s="85" t="s">
        <v>78</v>
      </c>
      <c r="C39" s="85" t="s">
        <v>115</v>
      </c>
      <c r="D39" s="82" t="s">
        <v>14</v>
      </c>
      <c r="E39" s="82">
        <v>10</v>
      </c>
      <c r="F39" s="99">
        <v>220.67734431</v>
      </c>
      <c r="G39" s="86">
        <f t="shared" si="0"/>
        <v>2206.7734430999999</v>
      </c>
      <c r="I39" s="87"/>
      <c r="K39" s="87"/>
    </row>
    <row r="40" spans="1:11" ht="25" customHeight="1">
      <c r="A40" s="82">
        <v>38</v>
      </c>
      <c r="B40" s="85" t="s">
        <v>78</v>
      </c>
      <c r="C40" s="85" t="s">
        <v>116</v>
      </c>
      <c r="D40" s="82" t="s">
        <v>14</v>
      </c>
      <c r="E40" s="82">
        <v>2</v>
      </c>
      <c r="F40" s="99">
        <v>221.67734431</v>
      </c>
      <c r="G40" s="86">
        <f t="shared" si="0"/>
        <v>443.35468861999999</v>
      </c>
      <c r="I40" s="87"/>
      <c r="K40" s="87"/>
    </row>
    <row r="41" spans="1:11" ht="25" customHeight="1">
      <c r="A41" s="82">
        <v>39</v>
      </c>
      <c r="B41" s="85" t="s">
        <v>78</v>
      </c>
      <c r="C41" s="85" t="s">
        <v>117</v>
      </c>
      <c r="D41" s="82" t="s">
        <v>14</v>
      </c>
      <c r="E41" s="82">
        <v>3</v>
      </c>
      <c r="F41" s="99">
        <v>222.67734431</v>
      </c>
      <c r="G41" s="86">
        <f t="shared" si="0"/>
        <v>668.03203293000001</v>
      </c>
      <c r="I41" s="87"/>
      <c r="K41" s="87"/>
    </row>
    <row r="42" spans="1:11" ht="25" customHeight="1">
      <c r="A42" s="82">
        <v>40</v>
      </c>
      <c r="B42" s="85" t="s">
        <v>78</v>
      </c>
      <c r="C42" s="85" t="s">
        <v>118</v>
      </c>
      <c r="D42" s="82" t="s">
        <v>14</v>
      </c>
      <c r="E42" s="82">
        <v>19</v>
      </c>
      <c r="F42" s="99">
        <v>150.20023635999999</v>
      </c>
      <c r="G42" s="86">
        <f t="shared" si="0"/>
        <v>2853.8044908399997</v>
      </c>
      <c r="I42" s="87"/>
      <c r="K42" s="87"/>
    </row>
    <row r="43" spans="1:11" ht="25" customHeight="1">
      <c r="A43" s="82">
        <v>41</v>
      </c>
      <c r="B43" s="85" t="s">
        <v>78</v>
      </c>
      <c r="C43" s="85" t="s">
        <v>119</v>
      </c>
      <c r="D43" s="82" t="s">
        <v>14</v>
      </c>
      <c r="E43" s="82">
        <v>23</v>
      </c>
      <c r="F43" s="99">
        <v>151.20023635999999</v>
      </c>
      <c r="G43" s="86">
        <f t="shared" si="0"/>
        <v>3477.6054362799996</v>
      </c>
      <c r="I43" s="87"/>
      <c r="K43" s="87"/>
    </row>
    <row r="44" spans="1:11" ht="25" customHeight="1">
      <c r="A44" s="82">
        <v>42</v>
      </c>
      <c r="B44" s="85" t="s">
        <v>78</v>
      </c>
      <c r="C44" s="85" t="s">
        <v>120</v>
      </c>
      <c r="D44" s="82" t="s">
        <v>14</v>
      </c>
      <c r="E44" s="82">
        <v>2</v>
      </c>
      <c r="F44" s="99">
        <v>152.20023635999999</v>
      </c>
      <c r="G44" s="86">
        <f t="shared" si="0"/>
        <v>304.40047271999998</v>
      </c>
      <c r="I44" s="87"/>
      <c r="K44" s="87"/>
    </row>
    <row r="45" spans="1:11" ht="25" customHeight="1">
      <c r="A45" s="82">
        <v>43</v>
      </c>
      <c r="B45" s="85" t="s">
        <v>78</v>
      </c>
      <c r="C45" s="85" t="s">
        <v>121</v>
      </c>
      <c r="D45" s="82" t="s">
        <v>14</v>
      </c>
      <c r="E45" s="82">
        <v>4</v>
      </c>
      <c r="F45" s="99">
        <v>131.16224583000002</v>
      </c>
      <c r="G45" s="86">
        <f t="shared" si="0"/>
        <v>524.64898332000007</v>
      </c>
      <c r="I45" s="87"/>
      <c r="K45" s="87"/>
    </row>
    <row r="46" spans="1:11" ht="25" customHeight="1">
      <c r="A46" s="82">
        <v>44</v>
      </c>
      <c r="B46" s="85" t="s">
        <v>78</v>
      </c>
      <c r="C46" s="85" t="s">
        <v>122</v>
      </c>
      <c r="D46" s="82" t="s">
        <v>14</v>
      </c>
      <c r="E46" s="82">
        <v>8</v>
      </c>
      <c r="F46" s="99">
        <v>132.16224583000002</v>
      </c>
      <c r="G46" s="86">
        <f t="shared" si="0"/>
        <v>1057.2979666400001</v>
      </c>
      <c r="I46" s="87"/>
      <c r="K46" s="87"/>
    </row>
    <row r="47" spans="1:11" ht="25" customHeight="1">
      <c r="A47" s="82">
        <v>45</v>
      </c>
      <c r="B47" s="85" t="s">
        <v>78</v>
      </c>
      <c r="C47" s="85" t="s">
        <v>123</v>
      </c>
      <c r="D47" s="82" t="s">
        <v>14</v>
      </c>
      <c r="E47" s="82">
        <v>5</v>
      </c>
      <c r="F47" s="99">
        <v>118.46682423999999</v>
      </c>
      <c r="G47" s="86">
        <f t="shared" si="0"/>
        <v>592.33412120000003</v>
      </c>
      <c r="I47" s="87"/>
      <c r="K47" s="87"/>
    </row>
    <row r="48" spans="1:11" ht="25" customHeight="1">
      <c r="A48" s="82">
        <v>46</v>
      </c>
      <c r="B48" s="85" t="s">
        <v>78</v>
      </c>
      <c r="C48" s="85" t="s">
        <v>124</v>
      </c>
      <c r="D48" s="82" t="s">
        <v>14</v>
      </c>
      <c r="E48" s="82">
        <v>2</v>
      </c>
      <c r="F48" s="99">
        <v>119.46682423999999</v>
      </c>
      <c r="G48" s="86">
        <f t="shared" si="0"/>
        <v>238.93364847999999</v>
      </c>
      <c r="I48" s="87"/>
      <c r="K48" s="87"/>
    </row>
    <row r="49" spans="1:11" ht="25" customHeight="1">
      <c r="A49" s="82">
        <v>47</v>
      </c>
      <c r="B49" s="85" t="s">
        <v>78</v>
      </c>
      <c r="C49" s="85" t="s">
        <v>125</v>
      </c>
      <c r="D49" s="82" t="s">
        <v>14</v>
      </c>
      <c r="E49" s="82">
        <v>7</v>
      </c>
      <c r="F49" s="99">
        <v>120.46682423999999</v>
      </c>
      <c r="G49" s="86">
        <f t="shared" si="0"/>
        <v>843.2677696799999</v>
      </c>
      <c r="I49" s="87"/>
      <c r="K49" s="87"/>
    </row>
    <row r="50" spans="1:11" ht="25" customHeight="1">
      <c r="A50" s="82">
        <v>48</v>
      </c>
      <c r="B50" s="85" t="s">
        <v>78</v>
      </c>
      <c r="C50" s="85" t="s">
        <v>126</v>
      </c>
      <c r="D50" s="82" t="s">
        <v>14</v>
      </c>
      <c r="E50" s="82">
        <v>3</v>
      </c>
      <c r="F50" s="99">
        <v>121.46682423999999</v>
      </c>
      <c r="G50" s="86">
        <f t="shared" si="0"/>
        <v>364.40047271999998</v>
      </c>
      <c r="I50" s="87"/>
      <c r="K50" s="87"/>
    </row>
    <row r="51" spans="1:11" ht="25" customHeight="1">
      <c r="A51" s="82">
        <v>49</v>
      </c>
      <c r="B51" s="85" t="s">
        <v>78</v>
      </c>
      <c r="C51" s="85" t="s">
        <v>127</v>
      </c>
      <c r="D51" s="82" t="s">
        <v>14</v>
      </c>
      <c r="E51" s="82">
        <v>2</v>
      </c>
      <c r="F51" s="99">
        <v>122.46682423999999</v>
      </c>
      <c r="G51" s="86">
        <f t="shared" si="0"/>
        <v>244.93364847999999</v>
      </c>
      <c r="I51" s="87"/>
      <c r="K51" s="87"/>
    </row>
    <row r="52" spans="1:11" ht="25" customHeight="1">
      <c r="A52" s="82">
        <v>50</v>
      </c>
      <c r="B52" s="85" t="s">
        <v>128</v>
      </c>
      <c r="C52" s="85" t="s">
        <v>129</v>
      </c>
      <c r="D52" s="82" t="s">
        <v>14</v>
      </c>
      <c r="E52" s="82">
        <v>2</v>
      </c>
      <c r="F52" s="99">
        <v>711.22198558000002</v>
      </c>
      <c r="G52" s="86">
        <f t="shared" si="0"/>
        <v>1422.44397116</v>
      </c>
      <c r="I52" s="87"/>
      <c r="K52" s="87"/>
    </row>
    <row r="53" spans="1:11" ht="25" customHeight="1">
      <c r="A53" s="82">
        <v>51</v>
      </c>
      <c r="B53" s="85" t="s">
        <v>128</v>
      </c>
      <c r="C53" s="85" t="s">
        <v>98</v>
      </c>
      <c r="D53" s="82" t="s">
        <v>14</v>
      </c>
      <c r="E53" s="82">
        <v>6</v>
      </c>
      <c r="F53" s="99">
        <v>418.34440490999998</v>
      </c>
      <c r="G53" s="86">
        <f t="shared" si="0"/>
        <v>2510.0664294600001</v>
      </c>
      <c r="I53" s="87"/>
      <c r="K53" s="87"/>
    </row>
    <row r="54" spans="1:11" ht="25" customHeight="1">
      <c r="A54" s="82">
        <v>52</v>
      </c>
      <c r="B54" s="85" t="s">
        <v>128</v>
      </c>
      <c r="C54" s="85" t="s">
        <v>99</v>
      </c>
      <c r="D54" s="82" t="s">
        <v>14</v>
      </c>
      <c r="E54" s="82">
        <v>9</v>
      </c>
      <c r="F54" s="99">
        <v>419.34440490999998</v>
      </c>
      <c r="G54" s="86">
        <f t="shared" si="0"/>
        <v>3774.0996441899997</v>
      </c>
      <c r="I54" s="87"/>
      <c r="K54" s="87"/>
    </row>
    <row r="55" spans="1:11" ht="25" customHeight="1">
      <c r="A55" s="82">
        <v>53</v>
      </c>
      <c r="B55" s="85" t="s">
        <v>128</v>
      </c>
      <c r="C55" s="85" t="s">
        <v>100</v>
      </c>
      <c r="D55" s="82" t="s">
        <v>14</v>
      </c>
      <c r="E55" s="82">
        <v>8</v>
      </c>
      <c r="F55" s="99">
        <v>420.34440490999998</v>
      </c>
      <c r="G55" s="86">
        <f t="shared" si="0"/>
        <v>3362.7552392799998</v>
      </c>
      <c r="I55" s="87"/>
      <c r="K55" s="87"/>
    </row>
    <row r="56" spans="1:11" ht="25" customHeight="1">
      <c r="A56" s="82">
        <v>54</v>
      </c>
      <c r="B56" s="85" t="s">
        <v>128</v>
      </c>
      <c r="C56" s="85" t="s">
        <v>101</v>
      </c>
      <c r="D56" s="82" t="s">
        <v>14</v>
      </c>
      <c r="E56" s="82">
        <v>7</v>
      </c>
      <c r="F56" s="99">
        <v>421.34440490999998</v>
      </c>
      <c r="G56" s="86">
        <f t="shared" si="0"/>
        <v>2949.41083437</v>
      </c>
      <c r="I56" s="87"/>
      <c r="K56" s="87"/>
    </row>
    <row r="57" spans="1:11" ht="25" customHeight="1">
      <c r="A57" s="82">
        <v>55</v>
      </c>
      <c r="B57" s="85" t="s">
        <v>128</v>
      </c>
      <c r="C57" s="85" t="s">
        <v>102</v>
      </c>
      <c r="D57" s="82" t="s">
        <v>14</v>
      </c>
      <c r="E57" s="82">
        <v>7</v>
      </c>
      <c r="F57" s="99">
        <v>324.38178344999994</v>
      </c>
      <c r="G57" s="86">
        <f t="shared" si="0"/>
        <v>2270.6724841499995</v>
      </c>
      <c r="I57" s="87"/>
      <c r="K57" s="87"/>
    </row>
    <row r="58" spans="1:11" ht="25" customHeight="1">
      <c r="A58" s="82">
        <v>56</v>
      </c>
      <c r="B58" s="85" t="s">
        <v>128</v>
      </c>
      <c r="C58" s="85" t="s">
        <v>103</v>
      </c>
      <c r="D58" s="82" t="s">
        <v>14</v>
      </c>
      <c r="E58" s="82">
        <v>6</v>
      </c>
      <c r="F58" s="99">
        <v>325.38178344999994</v>
      </c>
      <c r="G58" s="86">
        <f t="shared" si="0"/>
        <v>1952.2907006999997</v>
      </c>
      <c r="I58" s="87"/>
      <c r="K58" s="87"/>
    </row>
    <row r="59" spans="1:11" ht="25" customHeight="1">
      <c r="A59" s="82">
        <v>57</v>
      </c>
      <c r="B59" s="85" t="s">
        <v>128</v>
      </c>
      <c r="C59" s="85" t="s">
        <v>104</v>
      </c>
      <c r="D59" s="82" t="s">
        <v>14</v>
      </c>
      <c r="E59" s="82">
        <v>4</v>
      </c>
      <c r="F59" s="99">
        <v>326.38178344999994</v>
      </c>
      <c r="G59" s="86">
        <f t="shared" si="0"/>
        <v>1305.5271337999998</v>
      </c>
      <c r="I59" s="87"/>
      <c r="K59" s="87"/>
    </row>
    <row r="60" spans="1:11" ht="25" customHeight="1">
      <c r="A60" s="82">
        <v>58</v>
      </c>
      <c r="B60" s="85" t="s">
        <v>128</v>
      </c>
      <c r="C60" s="85" t="s">
        <v>105</v>
      </c>
      <c r="D60" s="82" t="s">
        <v>14</v>
      </c>
      <c r="E60" s="82">
        <v>6</v>
      </c>
      <c r="F60" s="99">
        <v>217.18154708999998</v>
      </c>
      <c r="G60" s="86">
        <f t="shared" si="0"/>
        <v>1303.0892825399999</v>
      </c>
      <c r="I60" s="87"/>
      <c r="K60" s="87"/>
    </row>
    <row r="61" spans="1:11" ht="25" customHeight="1">
      <c r="A61" s="82">
        <v>59</v>
      </c>
      <c r="B61" s="85" t="s">
        <v>128</v>
      </c>
      <c r="C61" s="85" t="s">
        <v>106</v>
      </c>
      <c r="D61" s="82" t="s">
        <v>14</v>
      </c>
      <c r="E61" s="82">
        <v>4</v>
      </c>
      <c r="F61" s="99">
        <v>218.18154708999998</v>
      </c>
      <c r="G61" s="86">
        <f t="shared" si="0"/>
        <v>872.72618835999992</v>
      </c>
      <c r="I61" s="87"/>
      <c r="K61" s="87"/>
    </row>
    <row r="62" spans="1:11" ht="25" customHeight="1">
      <c r="A62" s="82">
        <v>60</v>
      </c>
      <c r="B62" s="85" t="s">
        <v>128</v>
      </c>
      <c r="C62" s="85" t="s">
        <v>107</v>
      </c>
      <c r="D62" s="82" t="s">
        <v>14</v>
      </c>
      <c r="E62" s="82">
        <v>1</v>
      </c>
      <c r="F62" s="99">
        <v>219.18154708999998</v>
      </c>
      <c r="G62" s="86">
        <f t="shared" si="0"/>
        <v>219.18154708999998</v>
      </c>
      <c r="I62" s="87"/>
      <c r="K62" s="87"/>
    </row>
    <row r="63" spans="1:11" ht="25" customHeight="1">
      <c r="A63" s="82">
        <v>61</v>
      </c>
      <c r="B63" s="85" t="s">
        <v>128</v>
      </c>
      <c r="C63" s="85" t="s">
        <v>108</v>
      </c>
      <c r="D63" s="82" t="s">
        <v>14</v>
      </c>
      <c r="E63" s="82">
        <v>4</v>
      </c>
      <c r="F63" s="99">
        <v>220.18154708999998</v>
      </c>
      <c r="G63" s="86">
        <f t="shared" si="0"/>
        <v>880.72618835999992</v>
      </c>
      <c r="I63" s="87"/>
      <c r="K63" s="87"/>
    </row>
    <row r="64" spans="1:11" ht="25" customHeight="1">
      <c r="A64" s="82">
        <v>62</v>
      </c>
      <c r="B64" s="85" t="s">
        <v>128</v>
      </c>
      <c r="C64" s="85" t="s">
        <v>109</v>
      </c>
      <c r="D64" s="82" t="s">
        <v>14</v>
      </c>
      <c r="E64" s="82">
        <v>3</v>
      </c>
      <c r="F64" s="99">
        <v>221.18154708999998</v>
      </c>
      <c r="G64" s="86">
        <f t="shared" si="0"/>
        <v>663.54464126999994</v>
      </c>
      <c r="I64" s="87"/>
      <c r="K64" s="87"/>
    </row>
    <row r="65" spans="1:11" ht="25" customHeight="1">
      <c r="A65" s="82">
        <v>63</v>
      </c>
      <c r="B65" s="85" t="s">
        <v>128</v>
      </c>
      <c r="C65" s="85" t="s">
        <v>130</v>
      </c>
      <c r="D65" s="82" t="s">
        <v>14</v>
      </c>
      <c r="E65" s="82">
        <v>4</v>
      </c>
      <c r="F65" s="99">
        <v>222.18154708999998</v>
      </c>
      <c r="G65" s="86">
        <f t="shared" si="0"/>
        <v>888.72618835999992</v>
      </c>
      <c r="I65" s="87"/>
      <c r="K65" s="87"/>
    </row>
    <row r="66" spans="1:11" ht="25" customHeight="1">
      <c r="A66" s="82">
        <v>64</v>
      </c>
      <c r="B66" s="85" t="s">
        <v>128</v>
      </c>
      <c r="C66" s="85" t="s">
        <v>108</v>
      </c>
      <c r="D66" s="82" t="s">
        <v>14</v>
      </c>
      <c r="E66" s="82">
        <v>1</v>
      </c>
      <c r="F66" s="99">
        <v>223.18154708999998</v>
      </c>
      <c r="G66" s="86">
        <f t="shared" si="0"/>
        <v>223.18154708999998</v>
      </c>
      <c r="I66" s="87"/>
      <c r="K66" s="87"/>
    </row>
    <row r="67" spans="1:11" ht="25" customHeight="1">
      <c r="A67" s="82">
        <v>65</v>
      </c>
      <c r="B67" s="85" t="s">
        <v>128</v>
      </c>
      <c r="C67" s="85" t="s">
        <v>110</v>
      </c>
      <c r="D67" s="82" t="s">
        <v>14</v>
      </c>
      <c r="E67" s="82">
        <v>4</v>
      </c>
      <c r="F67" s="99">
        <v>175.20023635999999</v>
      </c>
      <c r="G67" s="86">
        <f t="shared" ref="G67:G130" si="1">F67*E67</f>
        <v>700.80094543999996</v>
      </c>
      <c r="I67" s="87"/>
      <c r="K67" s="87"/>
    </row>
    <row r="68" spans="1:11" ht="25" customHeight="1">
      <c r="A68" s="82">
        <v>66</v>
      </c>
      <c r="B68" s="85" t="s">
        <v>128</v>
      </c>
      <c r="C68" s="85" t="s">
        <v>111</v>
      </c>
      <c r="D68" s="82" t="s">
        <v>14</v>
      </c>
      <c r="E68" s="82">
        <v>4</v>
      </c>
      <c r="F68" s="99">
        <v>176.20023635999999</v>
      </c>
      <c r="G68" s="86">
        <f t="shared" si="1"/>
        <v>704.80094543999996</v>
      </c>
      <c r="I68" s="87"/>
      <c r="K68" s="87"/>
    </row>
    <row r="69" spans="1:11" ht="25" customHeight="1">
      <c r="A69" s="82">
        <v>67</v>
      </c>
      <c r="B69" s="85" t="s">
        <v>128</v>
      </c>
      <c r="C69" s="85" t="s">
        <v>112</v>
      </c>
      <c r="D69" s="82" t="s">
        <v>14</v>
      </c>
      <c r="E69" s="82">
        <v>5</v>
      </c>
      <c r="F69" s="99">
        <v>177.20023635999999</v>
      </c>
      <c r="G69" s="86">
        <f t="shared" si="1"/>
        <v>886.00118179999993</v>
      </c>
      <c r="I69" s="87"/>
      <c r="K69" s="87"/>
    </row>
    <row r="70" spans="1:11" ht="25" customHeight="1">
      <c r="A70" s="82">
        <v>68</v>
      </c>
      <c r="B70" s="85" t="s">
        <v>128</v>
      </c>
      <c r="C70" s="85" t="s">
        <v>113</v>
      </c>
      <c r="D70" s="82" t="s">
        <v>14</v>
      </c>
      <c r="E70" s="82">
        <v>1</v>
      </c>
      <c r="F70" s="99">
        <v>190.44813496999998</v>
      </c>
      <c r="G70" s="86">
        <f t="shared" si="1"/>
        <v>190.44813496999998</v>
      </c>
      <c r="I70" s="87"/>
      <c r="K70" s="87"/>
    </row>
    <row r="71" spans="1:11" ht="25" customHeight="1">
      <c r="A71" s="82">
        <v>69</v>
      </c>
      <c r="B71" s="85" t="s">
        <v>128</v>
      </c>
      <c r="C71" s="85" t="s">
        <v>114</v>
      </c>
      <c r="D71" s="82" t="s">
        <v>14</v>
      </c>
      <c r="E71" s="82">
        <v>4</v>
      </c>
      <c r="F71" s="99">
        <v>154.71472284999999</v>
      </c>
      <c r="G71" s="86">
        <f t="shared" si="1"/>
        <v>618.85889139999995</v>
      </c>
      <c r="I71" s="87"/>
      <c r="K71" s="87"/>
    </row>
    <row r="72" spans="1:11" ht="25" customHeight="1">
      <c r="A72" s="82">
        <v>70</v>
      </c>
      <c r="B72" s="85" t="s">
        <v>128</v>
      </c>
      <c r="C72" s="85" t="s">
        <v>115</v>
      </c>
      <c r="D72" s="82" t="s">
        <v>14</v>
      </c>
      <c r="E72" s="82">
        <v>4</v>
      </c>
      <c r="F72" s="99">
        <v>155.71472284999999</v>
      </c>
      <c r="G72" s="86">
        <f t="shared" si="1"/>
        <v>622.85889139999995</v>
      </c>
      <c r="I72" s="87"/>
      <c r="K72" s="87"/>
    </row>
    <row r="73" spans="1:11" ht="25" customHeight="1">
      <c r="A73" s="82">
        <v>71</v>
      </c>
      <c r="B73" s="85" t="s">
        <v>128</v>
      </c>
      <c r="C73" s="85" t="s">
        <v>116</v>
      </c>
      <c r="D73" s="82" t="s">
        <v>14</v>
      </c>
      <c r="E73" s="82">
        <v>1</v>
      </c>
      <c r="F73" s="99">
        <v>156.71472284999999</v>
      </c>
      <c r="G73" s="86">
        <f t="shared" si="1"/>
        <v>156.71472284999999</v>
      </c>
      <c r="I73" s="87"/>
      <c r="K73" s="87"/>
    </row>
    <row r="74" spans="1:11" ht="25" customHeight="1">
      <c r="A74" s="82">
        <v>72</v>
      </c>
      <c r="B74" s="85" t="s">
        <v>128</v>
      </c>
      <c r="C74" s="85" t="s">
        <v>117</v>
      </c>
      <c r="D74" s="82" t="s">
        <v>14</v>
      </c>
      <c r="E74" s="82">
        <v>2</v>
      </c>
      <c r="F74" s="99">
        <v>157.71472284999999</v>
      </c>
      <c r="G74" s="86">
        <f t="shared" si="1"/>
        <v>315.42944569999997</v>
      </c>
      <c r="I74" s="87"/>
      <c r="K74" s="87"/>
    </row>
    <row r="75" spans="1:11" ht="25" customHeight="1">
      <c r="A75" s="82">
        <v>73</v>
      </c>
      <c r="B75" s="85" t="s">
        <v>128</v>
      </c>
      <c r="C75" s="85" t="s">
        <v>118</v>
      </c>
      <c r="D75" s="82" t="s">
        <v>14</v>
      </c>
      <c r="E75" s="82">
        <v>4</v>
      </c>
      <c r="F75" s="99">
        <v>129.32387967</v>
      </c>
      <c r="G75" s="86">
        <f t="shared" si="1"/>
        <v>517.29551867999999</v>
      </c>
      <c r="I75" s="87"/>
      <c r="K75" s="87"/>
    </row>
    <row r="76" spans="1:11" ht="25" customHeight="1">
      <c r="A76" s="82">
        <v>74</v>
      </c>
      <c r="B76" s="85" t="s">
        <v>128</v>
      </c>
      <c r="C76" s="85" t="s">
        <v>119</v>
      </c>
      <c r="D76" s="82" t="s">
        <v>14</v>
      </c>
      <c r="E76" s="82">
        <v>4</v>
      </c>
      <c r="F76" s="99">
        <v>130.32387967</v>
      </c>
      <c r="G76" s="86">
        <f t="shared" si="1"/>
        <v>521.29551867999999</v>
      </c>
      <c r="I76" s="87"/>
      <c r="K76" s="87"/>
    </row>
    <row r="77" spans="1:11" ht="25" customHeight="1">
      <c r="A77" s="82">
        <v>75</v>
      </c>
      <c r="B77" s="85" t="s">
        <v>128</v>
      </c>
      <c r="C77" s="85" t="s">
        <v>120</v>
      </c>
      <c r="D77" s="82" t="s">
        <v>14</v>
      </c>
      <c r="E77" s="82">
        <v>4</v>
      </c>
      <c r="F77" s="99">
        <v>131.32387967</v>
      </c>
      <c r="G77" s="86">
        <f t="shared" si="1"/>
        <v>525.29551867999999</v>
      </c>
      <c r="I77" s="87"/>
      <c r="K77" s="87"/>
    </row>
    <row r="78" spans="1:11" ht="25" customHeight="1">
      <c r="A78" s="82">
        <v>76</v>
      </c>
      <c r="B78" s="85" t="s">
        <v>128</v>
      </c>
      <c r="C78" s="85" t="s">
        <v>121</v>
      </c>
      <c r="D78" s="82" t="s">
        <v>14</v>
      </c>
      <c r="E78" s="82">
        <v>4</v>
      </c>
      <c r="F78" s="99">
        <v>120.08626476999999</v>
      </c>
      <c r="G78" s="86">
        <f t="shared" si="1"/>
        <v>480.34505907999994</v>
      </c>
      <c r="I78" s="87"/>
      <c r="K78" s="87"/>
    </row>
    <row r="79" spans="1:11" ht="25" customHeight="1">
      <c r="A79" s="82">
        <v>77</v>
      </c>
      <c r="B79" s="85" t="s">
        <v>128</v>
      </c>
      <c r="C79" s="85" t="s">
        <v>122</v>
      </c>
      <c r="D79" s="82" t="s">
        <v>14</v>
      </c>
      <c r="E79" s="82">
        <v>3</v>
      </c>
      <c r="F79" s="99">
        <v>121.08626476999999</v>
      </c>
      <c r="G79" s="86">
        <f t="shared" si="1"/>
        <v>363.25879430999998</v>
      </c>
      <c r="I79" s="87"/>
      <c r="K79" s="87"/>
    </row>
    <row r="80" spans="1:11" ht="25" customHeight="1">
      <c r="A80" s="82">
        <v>78</v>
      </c>
      <c r="B80" s="85" t="s">
        <v>128</v>
      </c>
      <c r="C80" s="85" t="s">
        <v>123</v>
      </c>
      <c r="D80" s="82" t="s">
        <v>14</v>
      </c>
      <c r="E80" s="82">
        <v>4</v>
      </c>
      <c r="F80" s="99">
        <v>117.1809351</v>
      </c>
      <c r="G80" s="86">
        <f t="shared" si="1"/>
        <v>468.7237404</v>
      </c>
      <c r="I80" s="87"/>
      <c r="K80" s="87"/>
    </row>
    <row r="81" spans="1:11" ht="25" customHeight="1">
      <c r="A81" s="82">
        <v>79</v>
      </c>
      <c r="B81" s="85" t="s">
        <v>131</v>
      </c>
      <c r="C81" s="85" t="s">
        <v>129</v>
      </c>
      <c r="D81" s="82" t="s">
        <v>14</v>
      </c>
      <c r="E81" s="82">
        <v>4</v>
      </c>
      <c r="F81" s="99">
        <v>593.27805338999997</v>
      </c>
      <c r="G81" s="86">
        <f t="shared" si="1"/>
        <v>2373.1122135599999</v>
      </c>
      <c r="I81" s="87"/>
      <c r="K81" s="87"/>
    </row>
    <row r="82" spans="1:11" ht="25" customHeight="1">
      <c r="A82" s="82">
        <v>80</v>
      </c>
      <c r="B82" s="85" t="s">
        <v>131</v>
      </c>
      <c r="C82" s="85" t="s">
        <v>98</v>
      </c>
      <c r="D82" s="82" t="s">
        <v>14</v>
      </c>
      <c r="E82" s="82">
        <v>2</v>
      </c>
      <c r="F82" s="99">
        <v>361.62968205999999</v>
      </c>
      <c r="G82" s="86">
        <f t="shared" si="1"/>
        <v>723.25936411999999</v>
      </c>
      <c r="I82" s="87"/>
      <c r="K82" s="87"/>
    </row>
    <row r="83" spans="1:11" ht="25" customHeight="1">
      <c r="A83" s="82">
        <v>81</v>
      </c>
      <c r="B83" s="85" t="s">
        <v>131</v>
      </c>
      <c r="C83" s="85" t="s">
        <v>102</v>
      </c>
      <c r="D83" s="82" t="s">
        <v>14</v>
      </c>
      <c r="E83" s="82">
        <v>4</v>
      </c>
      <c r="F83" s="99">
        <v>301.41075642999999</v>
      </c>
      <c r="G83" s="86">
        <f t="shared" si="1"/>
        <v>1205.64302572</v>
      </c>
      <c r="I83" s="87"/>
      <c r="K83" s="87"/>
    </row>
    <row r="84" spans="1:11" ht="25" customHeight="1">
      <c r="A84" s="82">
        <v>82</v>
      </c>
      <c r="B84" s="85" t="s">
        <v>131</v>
      </c>
      <c r="C84" s="85" t="s">
        <v>105</v>
      </c>
      <c r="D84" s="82" t="s">
        <v>14</v>
      </c>
      <c r="E84" s="82">
        <v>4</v>
      </c>
      <c r="F84" s="99">
        <v>228.93364847999999</v>
      </c>
      <c r="G84" s="86">
        <f t="shared" si="1"/>
        <v>915.73459391999995</v>
      </c>
      <c r="I84" s="87"/>
      <c r="K84" s="87"/>
    </row>
    <row r="85" spans="1:11" ht="25" customHeight="1">
      <c r="A85" s="82">
        <v>83</v>
      </c>
      <c r="B85" s="85" t="s">
        <v>131</v>
      </c>
      <c r="C85" s="85" t="s">
        <v>110</v>
      </c>
      <c r="D85" s="82" t="s">
        <v>14</v>
      </c>
      <c r="E85" s="82">
        <v>3</v>
      </c>
      <c r="F85" s="99">
        <v>193.20023635999999</v>
      </c>
      <c r="G85" s="86">
        <f t="shared" si="1"/>
        <v>579.60070908</v>
      </c>
      <c r="I85" s="87"/>
      <c r="K85" s="87"/>
    </row>
    <row r="86" spans="1:11" ht="25" customHeight="1">
      <c r="A86" s="82">
        <v>84</v>
      </c>
      <c r="B86" s="85" t="s">
        <v>131</v>
      </c>
      <c r="C86" s="85" t="s">
        <v>111</v>
      </c>
      <c r="D86" s="82" t="s">
        <v>14</v>
      </c>
      <c r="E86" s="82">
        <v>4</v>
      </c>
      <c r="F86" s="99">
        <v>194.20023635999999</v>
      </c>
      <c r="G86" s="86">
        <f t="shared" si="1"/>
        <v>776.80094543999996</v>
      </c>
      <c r="I86" s="87"/>
      <c r="K86" s="87"/>
    </row>
    <row r="87" spans="1:11" ht="25" customHeight="1">
      <c r="A87" s="82">
        <v>85</v>
      </c>
      <c r="B87" s="85" t="s">
        <v>131</v>
      </c>
      <c r="C87" s="85" t="s">
        <v>112</v>
      </c>
      <c r="D87" s="82" t="s">
        <v>14</v>
      </c>
      <c r="E87" s="82">
        <v>4</v>
      </c>
      <c r="F87" s="99">
        <v>195.20023635999999</v>
      </c>
      <c r="G87" s="86">
        <f t="shared" si="1"/>
        <v>780.80094543999996</v>
      </c>
      <c r="I87" s="87"/>
      <c r="K87" s="87"/>
    </row>
    <row r="88" spans="1:11" ht="25" customHeight="1">
      <c r="A88" s="82">
        <v>86</v>
      </c>
      <c r="B88" s="85" t="s">
        <v>131</v>
      </c>
      <c r="C88" s="85" t="s">
        <v>113</v>
      </c>
      <c r="D88" s="82" t="s">
        <v>14</v>
      </c>
      <c r="E88" s="82">
        <v>4</v>
      </c>
      <c r="F88" s="99">
        <v>196.20023635999999</v>
      </c>
      <c r="G88" s="86">
        <f t="shared" si="1"/>
        <v>784.80094543999996</v>
      </c>
      <c r="I88" s="87"/>
      <c r="K88" s="87"/>
    </row>
    <row r="89" spans="1:11" ht="25" customHeight="1">
      <c r="A89" s="82">
        <v>87</v>
      </c>
      <c r="B89" s="85" t="s">
        <v>131</v>
      </c>
      <c r="C89" s="85" t="s">
        <v>114</v>
      </c>
      <c r="D89" s="82" t="s">
        <v>14</v>
      </c>
      <c r="E89" s="82">
        <v>4</v>
      </c>
      <c r="F89" s="99">
        <v>172.71472284999999</v>
      </c>
      <c r="G89" s="86">
        <f t="shared" si="1"/>
        <v>690.85889139999995</v>
      </c>
      <c r="I89" s="87"/>
      <c r="K89" s="87"/>
    </row>
    <row r="90" spans="1:11" ht="25" customHeight="1">
      <c r="A90" s="82">
        <v>88</v>
      </c>
      <c r="B90" s="85" t="s">
        <v>131</v>
      </c>
      <c r="C90" s="85" t="s">
        <v>115</v>
      </c>
      <c r="D90" s="82" t="s">
        <v>14</v>
      </c>
      <c r="E90" s="82">
        <v>4</v>
      </c>
      <c r="F90" s="99">
        <v>173.71472284999999</v>
      </c>
      <c r="G90" s="86">
        <f t="shared" si="1"/>
        <v>694.85889139999995</v>
      </c>
      <c r="I90" s="87"/>
      <c r="K90" s="87"/>
    </row>
    <row r="91" spans="1:11" ht="25" customHeight="1">
      <c r="A91" s="82">
        <v>89</v>
      </c>
      <c r="B91" s="85" t="s">
        <v>131</v>
      </c>
      <c r="C91" s="85" t="s">
        <v>116</v>
      </c>
      <c r="D91" s="82" t="s">
        <v>14</v>
      </c>
      <c r="E91" s="82">
        <v>3</v>
      </c>
      <c r="F91" s="99">
        <v>174.71472284999999</v>
      </c>
      <c r="G91" s="86">
        <f t="shared" si="1"/>
        <v>524.1441685499999</v>
      </c>
      <c r="I91" s="87"/>
      <c r="K91" s="87"/>
    </row>
    <row r="92" spans="1:11" ht="25" customHeight="1">
      <c r="A92" s="82">
        <v>90</v>
      </c>
      <c r="B92" s="85" t="s">
        <v>131</v>
      </c>
      <c r="C92" s="85" t="s">
        <v>117</v>
      </c>
      <c r="D92" s="82" t="s">
        <v>14</v>
      </c>
      <c r="E92" s="82">
        <v>4</v>
      </c>
      <c r="F92" s="99">
        <v>175.71472284999999</v>
      </c>
      <c r="G92" s="86">
        <f t="shared" si="1"/>
        <v>702.85889139999995</v>
      </c>
      <c r="I92" s="87"/>
      <c r="K92" s="87"/>
    </row>
    <row r="93" spans="1:11" ht="25" customHeight="1">
      <c r="A93" s="82">
        <v>91</v>
      </c>
      <c r="B93" s="85" t="s">
        <v>131</v>
      </c>
      <c r="C93" s="85" t="s">
        <v>118</v>
      </c>
      <c r="D93" s="82" t="s">
        <v>14</v>
      </c>
      <c r="E93" s="82">
        <v>8</v>
      </c>
      <c r="F93" s="99">
        <v>144.87635668999999</v>
      </c>
      <c r="G93" s="86">
        <f t="shared" si="1"/>
        <v>1159.01085352</v>
      </c>
      <c r="I93" s="87"/>
      <c r="K93" s="87"/>
    </row>
    <row r="94" spans="1:11" ht="25" customHeight="1">
      <c r="A94" s="82">
        <v>92</v>
      </c>
      <c r="B94" s="85" t="s">
        <v>131</v>
      </c>
      <c r="C94" s="85" t="s">
        <v>119</v>
      </c>
      <c r="D94" s="82" t="s">
        <v>14</v>
      </c>
      <c r="E94" s="82">
        <v>4</v>
      </c>
      <c r="F94" s="99">
        <v>145.87635668999999</v>
      </c>
      <c r="G94" s="86">
        <f t="shared" si="1"/>
        <v>583.50542675999998</v>
      </c>
      <c r="I94" s="87"/>
      <c r="K94" s="87"/>
    </row>
    <row r="95" spans="1:11" ht="25" customHeight="1">
      <c r="A95" s="82">
        <v>93</v>
      </c>
      <c r="B95" s="85" t="s">
        <v>131</v>
      </c>
      <c r="C95" s="85" t="s">
        <v>120</v>
      </c>
      <c r="D95" s="82" t="s">
        <v>14</v>
      </c>
      <c r="E95" s="82">
        <v>3</v>
      </c>
      <c r="F95" s="99">
        <v>146.87635668999999</v>
      </c>
      <c r="G95" s="86">
        <f t="shared" si="1"/>
        <v>440.62907007000001</v>
      </c>
      <c r="I95" s="87"/>
      <c r="K95" s="87"/>
    </row>
    <row r="96" spans="1:11" ht="25" customHeight="1">
      <c r="A96" s="82">
        <v>94</v>
      </c>
      <c r="B96" s="85" t="s">
        <v>131</v>
      </c>
      <c r="C96" s="85" t="s">
        <v>121</v>
      </c>
      <c r="D96" s="82" t="s">
        <v>14</v>
      </c>
      <c r="E96" s="82">
        <v>4</v>
      </c>
      <c r="F96" s="99">
        <v>133.1809351</v>
      </c>
      <c r="G96" s="86">
        <f t="shared" si="1"/>
        <v>532.7237404</v>
      </c>
      <c r="I96" s="87"/>
      <c r="K96" s="87"/>
    </row>
    <row r="97" spans="1:11" ht="25" customHeight="1">
      <c r="A97" s="82">
        <v>95</v>
      </c>
      <c r="B97" s="85" t="s">
        <v>131</v>
      </c>
      <c r="C97" s="85" t="s">
        <v>122</v>
      </c>
      <c r="D97" s="82" t="s">
        <v>14</v>
      </c>
      <c r="E97" s="82">
        <v>5</v>
      </c>
      <c r="F97" s="99">
        <v>134.1809351</v>
      </c>
      <c r="G97" s="86">
        <f t="shared" si="1"/>
        <v>670.90467549999994</v>
      </c>
      <c r="I97" s="87"/>
      <c r="K97" s="87"/>
    </row>
    <row r="98" spans="1:11" ht="25" customHeight="1">
      <c r="A98" s="82">
        <v>96</v>
      </c>
      <c r="B98" s="85" t="s">
        <v>131</v>
      </c>
      <c r="C98" s="85" t="s">
        <v>123</v>
      </c>
      <c r="D98" s="82" t="s">
        <v>14</v>
      </c>
      <c r="E98" s="82">
        <v>4</v>
      </c>
      <c r="F98" s="99">
        <v>130.28588913999999</v>
      </c>
      <c r="G98" s="86">
        <f t="shared" si="1"/>
        <v>521.14355655999998</v>
      </c>
      <c r="I98" s="87"/>
      <c r="K98" s="87"/>
    </row>
    <row r="99" spans="1:11" ht="25" customHeight="1">
      <c r="A99" s="82">
        <v>97</v>
      </c>
      <c r="B99" s="85" t="s">
        <v>132</v>
      </c>
      <c r="C99" s="85" t="s">
        <v>133</v>
      </c>
      <c r="D99" s="82" t="s">
        <v>14</v>
      </c>
      <c r="E99" s="82">
        <v>1</v>
      </c>
      <c r="F99" s="99">
        <v>3525.5477791599997</v>
      </c>
      <c r="G99" s="86">
        <f t="shared" si="1"/>
        <v>3525.5477791599997</v>
      </c>
      <c r="I99" s="87"/>
      <c r="K99" s="87"/>
    </row>
    <row r="100" spans="1:11" ht="25" customHeight="1">
      <c r="A100" s="82">
        <v>98</v>
      </c>
      <c r="B100" s="85" t="s">
        <v>132</v>
      </c>
      <c r="C100" s="85" t="s">
        <v>79</v>
      </c>
      <c r="D100" s="82" t="s">
        <v>14</v>
      </c>
      <c r="E100" s="82">
        <v>6</v>
      </c>
      <c r="F100" s="99">
        <v>2791.8589693399999</v>
      </c>
      <c r="G100" s="86">
        <f t="shared" si="1"/>
        <v>16751.153816040001</v>
      </c>
      <c r="I100" s="87"/>
      <c r="K100" s="87"/>
    </row>
    <row r="101" spans="1:11" ht="25" customHeight="1">
      <c r="A101" s="82">
        <v>99</v>
      </c>
      <c r="B101" s="85" t="s">
        <v>132</v>
      </c>
      <c r="C101" s="85" t="s">
        <v>81</v>
      </c>
      <c r="D101" s="82" t="s">
        <v>14</v>
      </c>
      <c r="E101" s="82">
        <v>14</v>
      </c>
      <c r="F101" s="99">
        <v>1127.56639049</v>
      </c>
      <c r="G101" s="86">
        <f t="shared" si="1"/>
        <v>15785.92946686</v>
      </c>
      <c r="I101" s="87"/>
      <c r="K101" s="87"/>
    </row>
    <row r="102" spans="1:11" ht="25" customHeight="1">
      <c r="A102" s="82">
        <v>100</v>
      </c>
      <c r="B102" s="85" t="s">
        <v>132</v>
      </c>
      <c r="C102" s="85" t="s">
        <v>82</v>
      </c>
      <c r="D102" s="82" t="s">
        <v>14</v>
      </c>
      <c r="E102" s="82">
        <v>14</v>
      </c>
      <c r="F102" s="99">
        <v>785.70749908999994</v>
      </c>
      <c r="G102" s="86">
        <f t="shared" si="1"/>
        <v>10999.904987259999</v>
      </c>
      <c r="I102" s="87"/>
      <c r="K102" s="87"/>
    </row>
    <row r="103" spans="1:11" ht="25" customHeight="1">
      <c r="A103" s="82">
        <v>101</v>
      </c>
      <c r="B103" s="85" t="s">
        <v>132</v>
      </c>
      <c r="C103" s="85" t="s">
        <v>83</v>
      </c>
      <c r="D103" s="82" t="s">
        <v>14</v>
      </c>
      <c r="E103" s="82">
        <v>10</v>
      </c>
      <c r="F103" s="99">
        <v>566.30702637000002</v>
      </c>
      <c r="G103" s="86">
        <f t="shared" si="1"/>
        <v>5663.0702637000004</v>
      </c>
      <c r="I103" s="87"/>
      <c r="K103" s="87"/>
    </row>
    <row r="104" spans="1:11" ht="25" customHeight="1">
      <c r="A104" s="82">
        <v>102</v>
      </c>
      <c r="B104" s="85" t="s">
        <v>132</v>
      </c>
      <c r="C104" s="85" t="s">
        <v>84</v>
      </c>
      <c r="D104" s="82" t="s">
        <v>14</v>
      </c>
      <c r="E104" s="82">
        <v>12</v>
      </c>
      <c r="F104" s="99">
        <v>371.38178344999994</v>
      </c>
      <c r="G104" s="86">
        <f t="shared" si="1"/>
        <v>4456.5814013999989</v>
      </c>
      <c r="I104" s="87"/>
      <c r="K104" s="87"/>
    </row>
    <row r="105" spans="1:11" ht="25" customHeight="1">
      <c r="A105" s="82">
        <v>103</v>
      </c>
      <c r="B105" s="85" t="s">
        <v>132</v>
      </c>
      <c r="C105" s="85" t="s">
        <v>85</v>
      </c>
      <c r="D105" s="82" t="s">
        <v>14</v>
      </c>
      <c r="E105" s="82">
        <v>4</v>
      </c>
      <c r="F105" s="99">
        <v>249.93364847999999</v>
      </c>
      <c r="G105" s="86">
        <f t="shared" si="1"/>
        <v>999.73459391999995</v>
      </c>
      <c r="I105" s="87"/>
      <c r="K105" s="87"/>
    </row>
    <row r="106" spans="1:11" ht="25" customHeight="1">
      <c r="A106" s="82">
        <v>104</v>
      </c>
      <c r="B106" s="85" t="s">
        <v>132</v>
      </c>
      <c r="C106" s="85" t="s">
        <v>86</v>
      </c>
      <c r="D106" s="82" t="s">
        <v>14</v>
      </c>
      <c r="E106" s="82">
        <v>4</v>
      </c>
      <c r="F106" s="99">
        <v>214.20023635999999</v>
      </c>
      <c r="G106" s="86">
        <f t="shared" si="1"/>
        <v>856.80094543999996</v>
      </c>
      <c r="I106" s="87"/>
      <c r="K106" s="87"/>
    </row>
    <row r="107" spans="1:11" ht="25" customHeight="1">
      <c r="A107" s="82">
        <v>105</v>
      </c>
      <c r="B107" s="85" t="s">
        <v>132</v>
      </c>
      <c r="C107" s="85" t="s">
        <v>87</v>
      </c>
      <c r="D107" s="82" t="s">
        <v>14</v>
      </c>
      <c r="E107" s="82">
        <v>3</v>
      </c>
      <c r="F107" s="99">
        <v>173.57177827999999</v>
      </c>
      <c r="G107" s="86">
        <f t="shared" si="1"/>
        <v>520.71533483999997</v>
      </c>
      <c r="I107" s="87"/>
      <c r="K107" s="87"/>
    </row>
    <row r="108" spans="1:11" ht="25" customHeight="1">
      <c r="A108" s="82">
        <v>106</v>
      </c>
      <c r="B108" s="85" t="s">
        <v>132</v>
      </c>
      <c r="C108" s="85" t="s">
        <v>88</v>
      </c>
      <c r="D108" s="82" t="s">
        <v>14</v>
      </c>
      <c r="E108" s="82">
        <v>4</v>
      </c>
      <c r="F108" s="99">
        <v>145.1809351</v>
      </c>
      <c r="G108" s="86">
        <f t="shared" si="1"/>
        <v>580.7237404</v>
      </c>
      <c r="I108" s="87"/>
      <c r="K108" s="87"/>
    </row>
    <row r="109" spans="1:11" ht="25" customHeight="1">
      <c r="A109" s="82">
        <v>107</v>
      </c>
      <c r="B109" s="85" t="s">
        <v>132</v>
      </c>
      <c r="C109" s="85" t="s">
        <v>89</v>
      </c>
      <c r="D109" s="82" t="s">
        <v>14</v>
      </c>
      <c r="E109" s="82">
        <v>4</v>
      </c>
      <c r="F109" s="99">
        <v>138.83836615999999</v>
      </c>
      <c r="G109" s="86">
        <f t="shared" si="1"/>
        <v>555.35346463999997</v>
      </c>
      <c r="I109" s="87"/>
      <c r="K109" s="87"/>
    </row>
    <row r="110" spans="1:11" ht="25" customHeight="1">
      <c r="A110" s="82">
        <v>108</v>
      </c>
      <c r="B110" s="85" t="s">
        <v>134</v>
      </c>
      <c r="C110" s="85" t="s">
        <v>133</v>
      </c>
      <c r="D110" s="82" t="s">
        <v>14</v>
      </c>
      <c r="E110" s="82">
        <v>6</v>
      </c>
      <c r="F110" s="99">
        <v>2238.5996052199998</v>
      </c>
      <c r="G110" s="86">
        <f t="shared" si="1"/>
        <v>13431.597631319999</v>
      </c>
      <c r="I110" s="87"/>
      <c r="K110" s="87"/>
    </row>
    <row r="111" spans="1:11" ht="25" customHeight="1">
      <c r="A111" s="82">
        <v>109</v>
      </c>
      <c r="B111" s="85" t="s">
        <v>134</v>
      </c>
      <c r="C111" s="85" t="s">
        <v>79</v>
      </c>
      <c r="D111" s="82" t="s">
        <v>14</v>
      </c>
      <c r="E111" s="82">
        <v>6</v>
      </c>
      <c r="F111" s="99">
        <v>1725.3112681199998</v>
      </c>
      <c r="G111" s="86">
        <f t="shared" si="1"/>
        <v>10351.867608719998</v>
      </c>
      <c r="I111" s="87"/>
      <c r="K111" s="87"/>
    </row>
    <row r="112" spans="1:11" ht="25" customHeight="1">
      <c r="A112" s="82">
        <v>110</v>
      </c>
      <c r="B112" s="85" t="s">
        <v>134</v>
      </c>
      <c r="C112" s="85" t="s">
        <v>81</v>
      </c>
      <c r="D112" s="82" t="s">
        <v>14</v>
      </c>
      <c r="E112" s="82">
        <v>9</v>
      </c>
      <c r="F112" s="99">
        <v>722.24067485</v>
      </c>
      <c r="G112" s="86">
        <f t="shared" si="1"/>
        <v>6500.1660736499998</v>
      </c>
      <c r="I112" s="87"/>
      <c r="K112" s="87"/>
    </row>
    <row r="113" spans="1:11" ht="25" customHeight="1">
      <c r="A113" s="82">
        <v>111</v>
      </c>
      <c r="B113" s="85" t="s">
        <v>134</v>
      </c>
      <c r="C113" s="85" t="s">
        <v>82</v>
      </c>
      <c r="D113" s="82" t="s">
        <v>14</v>
      </c>
      <c r="E113" s="82">
        <v>8</v>
      </c>
      <c r="F113" s="99">
        <v>527.32571564</v>
      </c>
      <c r="G113" s="86">
        <f t="shared" si="1"/>
        <v>4218.60572512</v>
      </c>
      <c r="I113" s="87"/>
      <c r="K113" s="87"/>
    </row>
    <row r="114" spans="1:11" ht="25" customHeight="1">
      <c r="A114" s="82">
        <v>112</v>
      </c>
      <c r="B114" s="85" t="s">
        <v>134</v>
      </c>
      <c r="C114" s="85" t="s">
        <v>83</v>
      </c>
      <c r="D114" s="82" t="s">
        <v>14</v>
      </c>
      <c r="E114" s="82">
        <v>10</v>
      </c>
      <c r="F114" s="99">
        <v>381.38178344999994</v>
      </c>
      <c r="G114" s="86">
        <f t="shared" si="1"/>
        <v>3813.8178344999997</v>
      </c>
      <c r="I114" s="87"/>
      <c r="K114" s="87"/>
    </row>
    <row r="115" spans="1:11" ht="25" customHeight="1">
      <c r="A115" s="82">
        <v>113</v>
      </c>
      <c r="B115" s="85" t="s">
        <v>134</v>
      </c>
      <c r="C115" s="85" t="s">
        <v>84</v>
      </c>
      <c r="D115" s="82" t="s">
        <v>14</v>
      </c>
      <c r="E115" s="82">
        <v>9</v>
      </c>
      <c r="F115" s="99">
        <v>272.18154708999998</v>
      </c>
      <c r="G115" s="86">
        <f t="shared" si="1"/>
        <v>2449.6339238099999</v>
      </c>
      <c r="I115" s="87"/>
      <c r="K115" s="87"/>
    </row>
    <row r="116" spans="1:11" ht="25" customHeight="1">
      <c r="A116" s="82">
        <v>114</v>
      </c>
      <c r="B116" s="85" t="s">
        <v>134</v>
      </c>
      <c r="C116" s="85" t="s">
        <v>85</v>
      </c>
      <c r="D116" s="82" t="s">
        <v>14</v>
      </c>
      <c r="E116" s="82">
        <v>4</v>
      </c>
      <c r="F116" s="99">
        <v>211.96262145999998</v>
      </c>
      <c r="G116" s="86">
        <f t="shared" si="1"/>
        <v>847.85048583999992</v>
      </c>
      <c r="I116" s="87"/>
      <c r="K116" s="87"/>
    </row>
    <row r="117" spans="1:11" ht="25" customHeight="1">
      <c r="A117" s="82">
        <v>115</v>
      </c>
      <c r="B117" s="85" t="s">
        <v>134</v>
      </c>
      <c r="C117" s="85" t="s">
        <v>86</v>
      </c>
      <c r="D117" s="82" t="s">
        <v>14</v>
      </c>
      <c r="E117" s="82">
        <v>4</v>
      </c>
      <c r="F117" s="99">
        <v>181.12425529999999</v>
      </c>
      <c r="G117" s="86">
        <f t="shared" si="1"/>
        <v>724.49702119999995</v>
      </c>
      <c r="I117" s="87"/>
      <c r="K117" s="87"/>
    </row>
    <row r="118" spans="1:11" ht="25" customHeight="1">
      <c r="A118" s="82">
        <v>116</v>
      </c>
      <c r="B118" s="85" t="s">
        <v>134</v>
      </c>
      <c r="C118" s="85" t="s">
        <v>87</v>
      </c>
      <c r="D118" s="82" t="s">
        <v>14</v>
      </c>
      <c r="E118" s="82">
        <v>4</v>
      </c>
      <c r="F118" s="99">
        <v>157.62845808</v>
      </c>
      <c r="G118" s="86">
        <f t="shared" si="1"/>
        <v>630.51383232000001</v>
      </c>
      <c r="I118" s="87"/>
      <c r="K118" s="87"/>
    </row>
    <row r="119" spans="1:11" ht="25" customHeight="1">
      <c r="A119" s="82">
        <v>117</v>
      </c>
      <c r="B119" s="85" t="s">
        <v>134</v>
      </c>
      <c r="C119" s="85" t="s">
        <v>88</v>
      </c>
      <c r="D119" s="82" t="s">
        <v>14</v>
      </c>
      <c r="E119" s="82">
        <v>4</v>
      </c>
      <c r="F119" s="99">
        <v>141.48551351</v>
      </c>
      <c r="G119" s="86">
        <f t="shared" si="1"/>
        <v>565.94205404000002</v>
      </c>
      <c r="I119" s="87"/>
      <c r="K119" s="87"/>
    </row>
    <row r="120" spans="1:11" ht="25" customHeight="1">
      <c r="A120" s="82">
        <v>118</v>
      </c>
      <c r="B120" s="85" t="s">
        <v>134</v>
      </c>
      <c r="C120" s="85" t="s">
        <v>89</v>
      </c>
      <c r="D120" s="82" t="s">
        <v>14</v>
      </c>
      <c r="E120" s="82">
        <v>4</v>
      </c>
      <c r="F120" s="99">
        <v>137.59046755</v>
      </c>
      <c r="G120" s="86">
        <f t="shared" si="1"/>
        <v>550.3618702</v>
      </c>
      <c r="I120" s="87"/>
      <c r="K120" s="87"/>
    </row>
    <row r="121" spans="1:11" ht="25" customHeight="1">
      <c r="A121" s="82">
        <v>119</v>
      </c>
      <c r="B121" s="85" t="s">
        <v>135</v>
      </c>
      <c r="C121" s="85" t="s">
        <v>133</v>
      </c>
      <c r="D121" s="82" t="s">
        <v>136</v>
      </c>
      <c r="E121" s="82">
        <v>13</v>
      </c>
      <c r="F121" s="99">
        <v>2062.9811198499997</v>
      </c>
      <c r="G121" s="86">
        <f t="shared" si="1"/>
        <v>26818.754558049997</v>
      </c>
      <c r="I121" s="87"/>
      <c r="K121" s="87"/>
    </row>
    <row r="122" spans="1:11" ht="25" customHeight="1">
      <c r="A122" s="82">
        <v>120</v>
      </c>
      <c r="B122" s="85" t="s">
        <v>135</v>
      </c>
      <c r="C122" s="85" t="s">
        <v>79</v>
      </c>
      <c r="D122" s="82" t="s">
        <v>136</v>
      </c>
      <c r="E122" s="82">
        <v>13</v>
      </c>
      <c r="F122" s="99">
        <v>1388.5676144699999</v>
      </c>
      <c r="G122" s="86">
        <f t="shared" si="1"/>
        <v>18051.378988109998</v>
      </c>
      <c r="I122" s="87"/>
      <c r="K122" s="87"/>
    </row>
    <row r="123" spans="1:11" ht="25" customHeight="1">
      <c r="A123" s="82">
        <v>121</v>
      </c>
      <c r="B123" s="85" t="s">
        <v>135</v>
      </c>
      <c r="C123" s="85" t="s">
        <v>137</v>
      </c>
      <c r="D123" s="82" t="s">
        <v>136</v>
      </c>
      <c r="E123" s="82">
        <v>12</v>
      </c>
      <c r="F123" s="99">
        <v>828.74548961999994</v>
      </c>
      <c r="G123" s="86">
        <f t="shared" si="1"/>
        <v>9944.9458754400002</v>
      </c>
      <c r="I123" s="87"/>
      <c r="K123" s="87"/>
    </row>
    <row r="124" spans="1:11" ht="25" customHeight="1">
      <c r="A124" s="82">
        <v>122</v>
      </c>
      <c r="B124" s="85" t="s">
        <v>135</v>
      </c>
      <c r="C124" s="85" t="s">
        <v>81</v>
      </c>
      <c r="D124" s="82" t="s">
        <v>136</v>
      </c>
      <c r="E124" s="82">
        <v>11</v>
      </c>
      <c r="F124" s="99">
        <v>665.6688965699999</v>
      </c>
      <c r="G124" s="86">
        <f t="shared" si="1"/>
        <v>7322.3578622699988</v>
      </c>
      <c r="I124" s="87"/>
      <c r="K124" s="87"/>
    </row>
    <row r="125" spans="1:11" ht="25" customHeight="1">
      <c r="A125" s="82">
        <v>123</v>
      </c>
      <c r="B125" s="85" t="s">
        <v>135</v>
      </c>
      <c r="C125" s="85" t="s">
        <v>82</v>
      </c>
      <c r="D125" s="82" t="s">
        <v>136</v>
      </c>
      <c r="E125" s="82">
        <v>14</v>
      </c>
      <c r="F125" s="99">
        <v>539.32571564</v>
      </c>
      <c r="G125" s="86">
        <f t="shared" si="1"/>
        <v>7550.56001896</v>
      </c>
      <c r="I125" s="87"/>
      <c r="K125" s="87"/>
    </row>
    <row r="126" spans="1:11" ht="25" customHeight="1">
      <c r="A126" s="82">
        <v>124</v>
      </c>
      <c r="B126" s="85" t="s">
        <v>135</v>
      </c>
      <c r="C126" s="85" t="s">
        <v>83</v>
      </c>
      <c r="D126" s="82" t="s">
        <v>136</v>
      </c>
      <c r="E126" s="82">
        <v>12</v>
      </c>
      <c r="F126" s="99">
        <v>427.66767259</v>
      </c>
      <c r="G126" s="86">
        <f t="shared" si="1"/>
        <v>5132.0120710800002</v>
      </c>
      <c r="I126" s="87"/>
      <c r="K126" s="87"/>
    </row>
    <row r="127" spans="1:11" ht="25" customHeight="1">
      <c r="A127" s="82">
        <v>125</v>
      </c>
      <c r="B127" s="85" t="s">
        <v>135</v>
      </c>
      <c r="C127" s="85" t="s">
        <v>84</v>
      </c>
      <c r="D127" s="82" t="s">
        <v>136</v>
      </c>
      <c r="E127" s="82">
        <v>9</v>
      </c>
      <c r="F127" s="99">
        <v>338.05790378</v>
      </c>
      <c r="G127" s="86">
        <f t="shared" si="1"/>
        <v>3042.5211340199999</v>
      </c>
      <c r="I127" s="87"/>
      <c r="K127" s="87"/>
    </row>
    <row r="128" spans="1:11" ht="25" customHeight="1">
      <c r="A128" s="82">
        <v>126</v>
      </c>
      <c r="B128" s="85" t="s">
        <v>135</v>
      </c>
      <c r="C128" s="85" t="s">
        <v>85</v>
      </c>
      <c r="D128" s="82" t="s">
        <v>136</v>
      </c>
      <c r="E128" s="82">
        <v>6</v>
      </c>
      <c r="F128" s="99">
        <v>274.88755337999999</v>
      </c>
      <c r="G128" s="86">
        <f t="shared" si="1"/>
        <v>1649.3253202799999</v>
      </c>
      <c r="I128" s="87"/>
      <c r="K128" s="87"/>
    </row>
    <row r="129" spans="1:11" ht="25" customHeight="1">
      <c r="A129" s="82">
        <v>127</v>
      </c>
      <c r="B129" s="85" t="s">
        <v>135</v>
      </c>
      <c r="C129" s="85" t="s">
        <v>86</v>
      </c>
      <c r="D129" s="82" t="s">
        <v>136</v>
      </c>
      <c r="E129" s="82">
        <v>4</v>
      </c>
      <c r="F129" s="99">
        <v>237.70413815000001</v>
      </c>
      <c r="G129" s="86">
        <f t="shared" si="1"/>
        <v>950.81655260000002</v>
      </c>
      <c r="I129" s="87"/>
      <c r="K129" s="87"/>
    </row>
    <row r="130" spans="1:11" ht="25" customHeight="1">
      <c r="A130" s="82">
        <v>128</v>
      </c>
      <c r="B130" s="85" t="s">
        <v>135</v>
      </c>
      <c r="C130" s="85" t="s">
        <v>87</v>
      </c>
      <c r="D130" s="82" t="s">
        <v>136</v>
      </c>
      <c r="E130" s="82">
        <v>5</v>
      </c>
      <c r="F130" s="99">
        <v>217.38600731999998</v>
      </c>
      <c r="G130" s="86">
        <f t="shared" si="1"/>
        <v>1086.9300365999998</v>
      </c>
      <c r="I130" s="87"/>
      <c r="K130" s="87"/>
    </row>
    <row r="131" spans="1:11" ht="25" customHeight="1">
      <c r="A131" s="82">
        <v>129</v>
      </c>
      <c r="B131" s="85" t="s">
        <v>135</v>
      </c>
      <c r="C131" s="85" t="s">
        <v>88</v>
      </c>
      <c r="D131" s="82" t="s">
        <v>136</v>
      </c>
      <c r="E131" s="82">
        <v>4</v>
      </c>
      <c r="F131" s="99">
        <v>199.29944155999999</v>
      </c>
      <c r="G131" s="86">
        <f t="shared" ref="G131:G153" si="2">F131*E131</f>
        <v>797.19776623999996</v>
      </c>
      <c r="I131" s="87"/>
      <c r="K131" s="87"/>
    </row>
    <row r="132" spans="1:11" ht="25" customHeight="1">
      <c r="A132" s="82">
        <v>130</v>
      </c>
      <c r="B132" s="85" t="s">
        <v>135</v>
      </c>
      <c r="C132" s="85" t="s">
        <v>89</v>
      </c>
      <c r="D132" s="82" t="s">
        <v>136</v>
      </c>
      <c r="E132" s="82">
        <v>4</v>
      </c>
      <c r="F132" s="99">
        <v>194.90049381</v>
      </c>
      <c r="G132" s="86">
        <f t="shared" si="2"/>
        <v>779.60197524</v>
      </c>
      <c r="I132" s="87"/>
      <c r="K132" s="87"/>
    </row>
    <row r="133" spans="1:11" ht="25" customHeight="1">
      <c r="A133" s="82">
        <v>131</v>
      </c>
      <c r="B133" s="85" t="s">
        <v>138</v>
      </c>
      <c r="C133" s="85" t="s">
        <v>133</v>
      </c>
      <c r="D133" s="82" t="s">
        <v>136</v>
      </c>
      <c r="E133" s="82">
        <v>8</v>
      </c>
      <c r="F133" s="99">
        <v>4000.3590083099998</v>
      </c>
      <c r="G133" s="86">
        <f t="shared" si="2"/>
        <v>32002.872066479998</v>
      </c>
      <c r="I133" s="87"/>
      <c r="K133" s="87"/>
    </row>
    <row r="134" spans="1:11" ht="25" customHeight="1">
      <c r="A134" s="82">
        <v>132</v>
      </c>
      <c r="B134" s="85" t="s">
        <v>138</v>
      </c>
      <c r="C134" s="85" t="s">
        <v>79</v>
      </c>
      <c r="D134" s="82" t="s">
        <v>136</v>
      </c>
      <c r="E134" s="82">
        <v>8</v>
      </c>
      <c r="F134" s="99">
        <v>2483.0000779399998</v>
      </c>
      <c r="G134" s="86">
        <f t="shared" si="2"/>
        <v>19864.000623519998</v>
      </c>
      <c r="I134" s="87"/>
      <c r="K134" s="87"/>
    </row>
    <row r="135" spans="1:11" ht="25" customHeight="1">
      <c r="A135" s="82">
        <v>133</v>
      </c>
      <c r="B135" s="85" t="s">
        <v>138</v>
      </c>
      <c r="C135" s="85" t="s">
        <v>137</v>
      </c>
      <c r="D135" s="82" t="s">
        <v>136</v>
      </c>
      <c r="E135" s="82">
        <v>7</v>
      </c>
      <c r="F135" s="99">
        <v>1479.92948467</v>
      </c>
      <c r="G135" s="86">
        <f t="shared" si="2"/>
        <v>10359.50639269</v>
      </c>
      <c r="I135" s="87"/>
      <c r="K135" s="87"/>
    </row>
    <row r="136" spans="1:11" ht="25" customHeight="1">
      <c r="A136" s="82">
        <v>134</v>
      </c>
      <c r="B136" s="85" t="s">
        <v>138</v>
      </c>
      <c r="C136" s="85" t="s">
        <v>81</v>
      </c>
      <c r="D136" s="82" t="s">
        <v>136</v>
      </c>
      <c r="E136" s="82">
        <v>10</v>
      </c>
      <c r="F136" s="99">
        <v>1162.56639049</v>
      </c>
      <c r="G136" s="86">
        <f t="shared" si="2"/>
        <v>11625.6639049</v>
      </c>
      <c r="I136" s="87"/>
      <c r="K136" s="87"/>
    </row>
    <row r="137" spans="1:11" ht="25" customHeight="1">
      <c r="A137" s="82">
        <v>135</v>
      </c>
      <c r="B137" s="85" t="s">
        <v>138</v>
      </c>
      <c r="C137" s="85" t="s">
        <v>82</v>
      </c>
      <c r="D137" s="82" t="s">
        <v>136</v>
      </c>
      <c r="E137" s="82">
        <v>10</v>
      </c>
      <c r="F137" s="99">
        <v>894.17432332999999</v>
      </c>
      <c r="G137" s="86">
        <f t="shared" si="2"/>
        <v>8941.7432332999997</v>
      </c>
      <c r="I137" s="87"/>
      <c r="K137" s="87"/>
    </row>
    <row r="138" spans="1:11" ht="25" customHeight="1">
      <c r="A138" s="82">
        <v>136</v>
      </c>
      <c r="B138" s="85" t="s">
        <v>138</v>
      </c>
      <c r="C138" s="85" t="s">
        <v>83</v>
      </c>
      <c r="D138" s="82" t="s">
        <v>136</v>
      </c>
      <c r="E138" s="82">
        <v>2</v>
      </c>
      <c r="F138" s="99">
        <v>662.52595199999996</v>
      </c>
      <c r="G138" s="86">
        <f t="shared" si="2"/>
        <v>1325.0519039999999</v>
      </c>
      <c r="I138" s="87"/>
      <c r="K138" s="87"/>
    </row>
    <row r="139" spans="1:11" ht="25" customHeight="1">
      <c r="A139" s="82">
        <v>137</v>
      </c>
      <c r="B139" s="85" t="s">
        <v>138</v>
      </c>
      <c r="C139" s="85" t="s">
        <v>84</v>
      </c>
      <c r="D139" s="82" t="s">
        <v>136</v>
      </c>
      <c r="E139" s="82">
        <v>10</v>
      </c>
      <c r="F139" s="99">
        <v>467.61099279000001</v>
      </c>
      <c r="G139" s="86">
        <f t="shared" si="2"/>
        <v>4676.1099279</v>
      </c>
      <c r="I139" s="87"/>
      <c r="K139" s="87"/>
    </row>
    <row r="140" spans="1:11" ht="25" customHeight="1">
      <c r="A140" s="82">
        <v>138</v>
      </c>
      <c r="B140" s="85" t="s">
        <v>138</v>
      </c>
      <c r="C140" s="85" t="s">
        <v>85</v>
      </c>
      <c r="D140" s="82" t="s">
        <v>136</v>
      </c>
      <c r="E140" s="82">
        <v>4</v>
      </c>
      <c r="F140" s="99">
        <v>360.85827941000002</v>
      </c>
      <c r="G140" s="86">
        <f t="shared" si="2"/>
        <v>1443.4331176400001</v>
      </c>
      <c r="I140" s="87"/>
      <c r="K140" s="87"/>
    </row>
    <row r="141" spans="1:11" ht="25" customHeight="1">
      <c r="A141" s="82">
        <v>139</v>
      </c>
      <c r="B141" s="85" t="s">
        <v>138</v>
      </c>
      <c r="C141" s="85" t="s">
        <v>86</v>
      </c>
      <c r="D141" s="82" t="s">
        <v>136</v>
      </c>
      <c r="E141" s="82">
        <v>4</v>
      </c>
      <c r="F141" s="99">
        <v>298.18154708999998</v>
      </c>
      <c r="G141" s="86">
        <f t="shared" si="2"/>
        <v>1192.7261883599999</v>
      </c>
      <c r="I141" s="87"/>
      <c r="K141" s="87"/>
    </row>
    <row r="142" spans="1:11" ht="25" customHeight="1">
      <c r="A142" s="82">
        <v>140</v>
      </c>
      <c r="B142" s="85" t="s">
        <v>138</v>
      </c>
      <c r="C142" s="85" t="s">
        <v>87</v>
      </c>
      <c r="D142" s="82" t="s">
        <v>136</v>
      </c>
      <c r="E142" s="82">
        <v>4</v>
      </c>
      <c r="F142" s="99">
        <v>261.72827526999998</v>
      </c>
      <c r="G142" s="86">
        <f t="shared" si="2"/>
        <v>1046.9131010799999</v>
      </c>
      <c r="I142" s="87"/>
      <c r="K142" s="87"/>
    </row>
    <row r="143" spans="1:11" ht="25" customHeight="1">
      <c r="A143" s="82">
        <v>141</v>
      </c>
      <c r="B143" s="85" t="s">
        <v>138</v>
      </c>
      <c r="C143" s="85" t="s">
        <v>88</v>
      </c>
      <c r="D143" s="82" t="s">
        <v>136</v>
      </c>
      <c r="E143" s="82">
        <v>3</v>
      </c>
      <c r="F143" s="99">
        <v>231.11615072999999</v>
      </c>
      <c r="G143" s="86">
        <f t="shared" si="2"/>
        <v>693.34845218999999</v>
      </c>
      <c r="I143" s="87"/>
      <c r="K143" s="87"/>
    </row>
    <row r="144" spans="1:11" ht="25" customHeight="1">
      <c r="A144" s="82">
        <v>142</v>
      </c>
      <c r="B144" s="85" t="s">
        <v>138</v>
      </c>
      <c r="C144" s="85" t="s">
        <v>89</v>
      </c>
      <c r="D144" s="82" t="s">
        <v>136</v>
      </c>
      <c r="E144" s="82">
        <v>4</v>
      </c>
      <c r="F144" s="99">
        <v>221.5959154</v>
      </c>
      <c r="G144" s="86">
        <f t="shared" si="2"/>
        <v>886.38366159999998</v>
      </c>
      <c r="I144" s="87"/>
      <c r="K144" s="87"/>
    </row>
    <row r="145" spans="1:11" ht="25" customHeight="1">
      <c r="A145" s="82">
        <v>143</v>
      </c>
      <c r="B145" s="85" t="s">
        <v>139</v>
      </c>
      <c r="C145" s="85" t="s">
        <v>133</v>
      </c>
      <c r="D145" s="82" t="s">
        <v>14</v>
      </c>
      <c r="E145" s="82">
        <v>7</v>
      </c>
      <c r="F145" s="99">
        <v>1220.5477012199999</v>
      </c>
      <c r="G145" s="86">
        <f t="shared" si="2"/>
        <v>8543.8339085400003</v>
      </c>
      <c r="I145" s="87"/>
      <c r="K145" s="87"/>
    </row>
    <row r="146" spans="1:11" ht="25" customHeight="1">
      <c r="A146" s="82">
        <v>144</v>
      </c>
      <c r="B146" s="85" t="s">
        <v>139</v>
      </c>
      <c r="C146" s="85" t="s">
        <v>79</v>
      </c>
      <c r="D146" s="82" t="s">
        <v>14</v>
      </c>
      <c r="E146" s="82">
        <v>4</v>
      </c>
      <c r="F146" s="99">
        <v>1074.60376903</v>
      </c>
      <c r="G146" s="86">
        <f t="shared" si="2"/>
        <v>4298.4150761199999</v>
      </c>
      <c r="I146" s="87"/>
      <c r="K146" s="87"/>
    </row>
    <row r="147" spans="1:11" ht="25" customHeight="1">
      <c r="A147" s="82">
        <v>145</v>
      </c>
      <c r="B147" s="85" t="s">
        <v>139</v>
      </c>
      <c r="C147" s="85" t="s">
        <v>137</v>
      </c>
      <c r="D147" s="82" t="s">
        <v>14</v>
      </c>
      <c r="E147" s="82">
        <v>4</v>
      </c>
      <c r="F147" s="99">
        <v>1026.6224582999998</v>
      </c>
      <c r="G147" s="86">
        <f t="shared" si="2"/>
        <v>4106.4898331999993</v>
      </c>
      <c r="I147" s="87"/>
      <c r="K147" s="87"/>
    </row>
    <row r="148" spans="1:11" ht="25" customHeight="1">
      <c r="A148" s="82">
        <v>146</v>
      </c>
      <c r="B148" s="85" t="s">
        <v>139</v>
      </c>
      <c r="C148" s="85" t="s">
        <v>81</v>
      </c>
      <c r="D148" s="82" t="s">
        <v>14</v>
      </c>
      <c r="E148" s="82">
        <v>3</v>
      </c>
      <c r="F148" s="99">
        <v>660.27805338999997</v>
      </c>
      <c r="G148" s="86">
        <f t="shared" si="2"/>
        <v>1980.8341601699999</v>
      </c>
      <c r="I148" s="87"/>
      <c r="K148" s="87"/>
    </row>
    <row r="149" spans="1:11" ht="25" customHeight="1">
      <c r="A149" s="82">
        <v>147</v>
      </c>
      <c r="B149" s="85" t="s">
        <v>139</v>
      </c>
      <c r="C149" s="85" t="s">
        <v>82</v>
      </c>
      <c r="D149" s="82" t="s">
        <v>14</v>
      </c>
      <c r="E149" s="88">
        <v>4</v>
      </c>
      <c r="F149" s="99">
        <v>416.38178344999994</v>
      </c>
      <c r="G149" s="86">
        <f t="shared" si="2"/>
        <v>1665.5271337999998</v>
      </c>
      <c r="I149" s="87"/>
      <c r="K149" s="87"/>
    </row>
    <row r="150" spans="1:11" ht="25" customHeight="1">
      <c r="A150" s="82">
        <v>148</v>
      </c>
      <c r="B150" s="85" t="s">
        <v>139</v>
      </c>
      <c r="C150" s="85" t="s">
        <v>83</v>
      </c>
      <c r="D150" s="82" t="s">
        <v>14</v>
      </c>
      <c r="E150" s="88">
        <v>7</v>
      </c>
      <c r="F150" s="99">
        <v>294.93364847999999</v>
      </c>
      <c r="G150" s="86">
        <f t="shared" si="2"/>
        <v>2064.5355393599998</v>
      </c>
      <c r="I150" s="87"/>
      <c r="K150" s="87"/>
    </row>
    <row r="151" spans="1:11" ht="25" customHeight="1">
      <c r="A151" s="82">
        <v>149</v>
      </c>
      <c r="B151" s="85" t="s">
        <v>139</v>
      </c>
      <c r="C151" s="85" t="s">
        <v>84</v>
      </c>
      <c r="D151" s="82" t="s">
        <v>14</v>
      </c>
      <c r="E151" s="88">
        <v>1</v>
      </c>
      <c r="F151" s="99">
        <v>246.96262145999998</v>
      </c>
      <c r="G151" s="86">
        <f t="shared" si="2"/>
        <v>246.96262145999998</v>
      </c>
      <c r="I151" s="87"/>
      <c r="K151" s="87"/>
    </row>
    <row r="152" spans="1:11" ht="25" customHeight="1">
      <c r="A152" s="82">
        <v>150</v>
      </c>
      <c r="B152" s="85" t="s">
        <v>139</v>
      </c>
      <c r="C152" s="85" t="s">
        <v>85</v>
      </c>
      <c r="D152" s="82" t="s">
        <v>14</v>
      </c>
      <c r="E152" s="88">
        <v>4</v>
      </c>
      <c r="F152" s="99">
        <v>211.22920934000001</v>
      </c>
      <c r="G152" s="86">
        <f t="shared" si="2"/>
        <v>844.91683736000005</v>
      </c>
      <c r="I152" s="87"/>
      <c r="K152" s="87"/>
    </row>
    <row r="153" spans="1:11" ht="25" customHeight="1">
      <c r="A153" s="82">
        <v>151</v>
      </c>
      <c r="B153" s="85" t="s">
        <v>139</v>
      </c>
      <c r="C153" s="85" t="s">
        <v>86</v>
      </c>
      <c r="D153" s="82" t="s">
        <v>14</v>
      </c>
      <c r="E153" s="88">
        <v>6</v>
      </c>
      <c r="F153" s="99">
        <v>199.98131072999999</v>
      </c>
      <c r="G153" s="86">
        <f t="shared" si="2"/>
        <v>1199.8878643799999</v>
      </c>
      <c r="I153" s="87"/>
      <c r="K153" s="87"/>
    </row>
    <row r="154" spans="1:11" ht="25" customHeight="1">
      <c r="A154" s="82"/>
      <c r="B154" s="85"/>
      <c r="C154" s="85"/>
      <c r="D154" s="82"/>
      <c r="E154" s="89"/>
      <c r="F154" s="99"/>
      <c r="G154" s="86">
        <f>SUM(G3:G153)</f>
        <v>581846.58634698985</v>
      </c>
      <c r="I154" s="90"/>
      <c r="J154" s="90"/>
    </row>
  </sheetData>
  <mergeCells count="1">
    <mergeCell ref="A1:G1"/>
  </mergeCells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4743-99C6-403B-98C1-64A27DD72338}">
  <dimension ref="A1:K16"/>
  <sheetViews>
    <sheetView workbookViewId="0">
      <pane ySplit="2" topLeftCell="A3" activePane="bottomLeft" state="frozen"/>
      <selection pane="bottomLeft" activeCell="L9" sqref="L9"/>
    </sheetView>
  </sheetViews>
  <sheetFormatPr defaultRowHeight="25" customHeight="1"/>
  <cols>
    <col min="1" max="1" width="6.26953125" style="24" customWidth="1"/>
    <col min="2" max="2" width="20" style="24" bestFit="1" customWidth="1"/>
    <col min="3" max="3" width="10" style="25" bestFit="1" customWidth="1"/>
    <col min="4" max="4" width="5.6328125" style="24" bestFit="1" customWidth="1"/>
    <col min="5" max="5" width="5.6328125" style="26" bestFit="1" customWidth="1"/>
    <col min="6" max="6" width="8.26953125" style="26" bestFit="1" customWidth="1"/>
    <col min="7" max="7" width="11.54296875" style="26" bestFit="1" customWidth="1"/>
    <col min="8" max="8" width="8" style="24" bestFit="1" customWidth="1"/>
    <col min="9" max="9" width="19.26953125" style="24" customWidth="1"/>
    <col min="10" max="16384" width="8.7265625" style="24"/>
  </cols>
  <sheetData>
    <row r="1" spans="1:11" s="15" customFormat="1" ht="25" customHeight="1">
      <c r="A1" s="111" t="s">
        <v>210</v>
      </c>
      <c r="B1" s="112"/>
      <c r="C1" s="112"/>
      <c r="D1" s="112"/>
      <c r="E1" s="112"/>
      <c r="F1" s="112"/>
      <c r="G1" s="112"/>
      <c r="H1" s="112"/>
      <c r="I1" s="113"/>
    </row>
    <row r="2" spans="1:11" s="19" customFormat="1" ht="25" customHeight="1">
      <c r="A2" s="16" t="s">
        <v>169</v>
      </c>
      <c r="B2" s="16" t="s">
        <v>170</v>
      </c>
      <c r="C2" s="17" t="s">
        <v>171</v>
      </c>
      <c r="D2" s="16" t="s">
        <v>172</v>
      </c>
      <c r="E2" s="18" t="s">
        <v>173</v>
      </c>
      <c r="F2" s="18" t="s">
        <v>174</v>
      </c>
      <c r="G2" s="18" t="s">
        <v>175</v>
      </c>
      <c r="H2" s="16" t="s">
        <v>176</v>
      </c>
      <c r="I2" s="16"/>
    </row>
    <row r="3" spans="1:11" ht="25" customHeight="1">
      <c r="A3" s="20">
        <v>1</v>
      </c>
      <c r="B3" s="21" t="s">
        <v>177</v>
      </c>
      <c r="C3" s="21" t="s">
        <v>52</v>
      </c>
      <c r="D3" s="20" t="s">
        <v>178</v>
      </c>
      <c r="E3" s="22">
        <v>338</v>
      </c>
      <c r="F3" s="23">
        <v>71.953389999999999</v>
      </c>
      <c r="G3" s="23">
        <f>ROUND(E3*F3,2)</f>
        <v>24320.25</v>
      </c>
      <c r="H3" s="20" t="s">
        <v>179</v>
      </c>
      <c r="I3" s="20" t="s">
        <v>180</v>
      </c>
      <c r="K3" s="26"/>
    </row>
    <row r="4" spans="1:11" ht="25" customHeight="1">
      <c r="A4" s="20">
        <v>2</v>
      </c>
      <c r="B4" s="21" t="s">
        <v>181</v>
      </c>
      <c r="C4" s="21" t="s">
        <v>182</v>
      </c>
      <c r="D4" s="20" t="s">
        <v>183</v>
      </c>
      <c r="E4" s="22">
        <v>2</v>
      </c>
      <c r="F4" s="23">
        <v>195.76445330000001</v>
      </c>
      <c r="G4" s="23">
        <f t="shared" ref="G4:G14" si="0">ROUND(E4*F4,2)</f>
        <v>391.53</v>
      </c>
      <c r="H4" s="20" t="s">
        <v>179</v>
      </c>
      <c r="I4" s="20" t="s">
        <v>184</v>
      </c>
      <c r="K4" s="26"/>
    </row>
    <row r="5" spans="1:11" ht="25" customHeight="1">
      <c r="A5" s="20">
        <v>3</v>
      </c>
      <c r="B5" s="21" t="s">
        <v>181</v>
      </c>
      <c r="C5" s="21" t="s">
        <v>185</v>
      </c>
      <c r="D5" s="20" t="s">
        <v>183</v>
      </c>
      <c r="E5" s="22">
        <v>12</v>
      </c>
      <c r="F5" s="23">
        <v>109.9031076</v>
      </c>
      <c r="G5" s="23">
        <f t="shared" si="0"/>
        <v>1318.84</v>
      </c>
      <c r="H5" s="20" t="s">
        <v>179</v>
      </c>
      <c r="I5" s="20" t="s">
        <v>186</v>
      </c>
      <c r="K5" s="26"/>
    </row>
    <row r="6" spans="1:11" ht="25" customHeight="1">
      <c r="A6" s="20">
        <v>4</v>
      </c>
      <c r="B6" s="21" t="s">
        <v>181</v>
      </c>
      <c r="C6" s="21" t="s">
        <v>187</v>
      </c>
      <c r="D6" s="20" t="s">
        <v>183</v>
      </c>
      <c r="E6" s="22">
        <v>8</v>
      </c>
      <c r="F6" s="23">
        <v>110.9031076</v>
      </c>
      <c r="G6" s="23">
        <f t="shared" si="0"/>
        <v>887.22</v>
      </c>
      <c r="H6" s="20" t="s">
        <v>179</v>
      </c>
      <c r="I6" s="20" t="s">
        <v>186</v>
      </c>
      <c r="K6" s="26"/>
    </row>
    <row r="7" spans="1:11" ht="25" customHeight="1">
      <c r="A7" s="20">
        <v>5</v>
      </c>
      <c r="B7" s="21" t="s">
        <v>181</v>
      </c>
      <c r="C7" s="21" t="s">
        <v>188</v>
      </c>
      <c r="D7" s="20" t="s">
        <v>183</v>
      </c>
      <c r="E7" s="22">
        <v>16</v>
      </c>
      <c r="F7" s="23">
        <v>91.861345700000001</v>
      </c>
      <c r="G7" s="23">
        <f t="shared" si="0"/>
        <v>1469.78</v>
      </c>
      <c r="H7" s="20" t="s">
        <v>179</v>
      </c>
      <c r="I7" s="20" t="s">
        <v>189</v>
      </c>
      <c r="K7" s="26"/>
    </row>
    <row r="8" spans="1:11" ht="25" customHeight="1">
      <c r="A8" s="20">
        <v>6</v>
      </c>
      <c r="B8" s="21" t="s">
        <v>181</v>
      </c>
      <c r="C8" s="21" t="s">
        <v>190</v>
      </c>
      <c r="D8" s="20" t="s">
        <v>183</v>
      </c>
      <c r="E8" s="22">
        <v>10</v>
      </c>
      <c r="F8" s="23">
        <v>80.8301187</v>
      </c>
      <c r="G8" s="23">
        <f t="shared" si="0"/>
        <v>808.3</v>
      </c>
      <c r="H8" s="20" t="s">
        <v>179</v>
      </c>
      <c r="I8" s="20" t="s">
        <v>191</v>
      </c>
      <c r="K8" s="26"/>
    </row>
    <row r="9" spans="1:11" ht="25" customHeight="1">
      <c r="A9" s="20">
        <v>7</v>
      </c>
      <c r="B9" s="21" t="s">
        <v>181</v>
      </c>
      <c r="C9" s="21" t="s">
        <v>192</v>
      </c>
      <c r="D9" s="20" t="s">
        <v>183</v>
      </c>
      <c r="E9" s="22">
        <v>110</v>
      </c>
      <c r="F9" s="23">
        <v>81.8301187</v>
      </c>
      <c r="G9" s="23">
        <f t="shared" si="0"/>
        <v>9001.31</v>
      </c>
      <c r="H9" s="20" t="s">
        <v>179</v>
      </c>
      <c r="I9" s="20" t="s">
        <v>193</v>
      </c>
      <c r="K9" s="26"/>
    </row>
    <row r="10" spans="1:11" ht="25" customHeight="1">
      <c r="A10" s="20">
        <v>8</v>
      </c>
      <c r="B10" s="21" t="s">
        <v>181</v>
      </c>
      <c r="C10" s="21" t="s">
        <v>194</v>
      </c>
      <c r="D10" s="20" t="s">
        <v>183</v>
      </c>
      <c r="E10" s="22">
        <v>94</v>
      </c>
      <c r="F10" s="23">
        <v>82.8301187</v>
      </c>
      <c r="G10" s="23">
        <f t="shared" si="0"/>
        <v>7786.03</v>
      </c>
      <c r="H10" s="20" t="s">
        <v>179</v>
      </c>
      <c r="I10" s="20" t="s">
        <v>193</v>
      </c>
      <c r="K10" s="26"/>
    </row>
    <row r="11" spans="1:11" ht="25" customHeight="1">
      <c r="A11" s="20">
        <v>9</v>
      </c>
      <c r="B11" s="21" t="s">
        <v>181</v>
      </c>
      <c r="C11" s="21" t="s">
        <v>195</v>
      </c>
      <c r="D11" s="20" t="s">
        <v>183</v>
      </c>
      <c r="E11" s="22">
        <v>2</v>
      </c>
      <c r="F11" s="23">
        <v>83.8301187</v>
      </c>
      <c r="G11" s="23">
        <f t="shared" si="0"/>
        <v>167.66</v>
      </c>
      <c r="H11" s="20" t="s">
        <v>179</v>
      </c>
      <c r="I11" s="20" t="s">
        <v>196</v>
      </c>
      <c r="K11" s="26"/>
    </row>
    <row r="12" spans="1:11" ht="25" customHeight="1">
      <c r="A12" s="20">
        <v>10</v>
      </c>
      <c r="B12" s="21" t="s">
        <v>181</v>
      </c>
      <c r="C12" s="21" t="s">
        <v>197</v>
      </c>
      <c r="D12" s="20" t="s">
        <v>183</v>
      </c>
      <c r="E12" s="22">
        <v>2</v>
      </c>
      <c r="F12" s="23">
        <v>84.8301187</v>
      </c>
      <c r="G12" s="23">
        <f t="shared" si="0"/>
        <v>169.66</v>
      </c>
      <c r="H12" s="20" t="s">
        <v>179</v>
      </c>
      <c r="I12" s="20" t="s">
        <v>198</v>
      </c>
      <c r="K12" s="26"/>
    </row>
    <row r="13" spans="1:11" ht="25" customHeight="1">
      <c r="A13" s="20">
        <v>11</v>
      </c>
      <c r="B13" s="21" t="s">
        <v>181</v>
      </c>
      <c r="C13" s="21" t="s">
        <v>199</v>
      </c>
      <c r="D13" s="20" t="s">
        <v>183</v>
      </c>
      <c r="E13" s="22">
        <v>2</v>
      </c>
      <c r="F13" s="23">
        <v>85.8301187</v>
      </c>
      <c r="G13" s="23">
        <f t="shared" si="0"/>
        <v>171.66</v>
      </c>
      <c r="H13" s="20" t="s">
        <v>179</v>
      </c>
      <c r="I13" s="20" t="s">
        <v>198</v>
      </c>
      <c r="K13" s="26"/>
    </row>
    <row r="14" spans="1:11" ht="25" customHeight="1">
      <c r="A14" s="20">
        <v>12</v>
      </c>
      <c r="B14" s="21" t="s">
        <v>200</v>
      </c>
      <c r="C14" s="21" t="s">
        <v>52</v>
      </c>
      <c r="D14" s="20" t="s">
        <v>178</v>
      </c>
      <c r="E14" s="22">
        <v>32</v>
      </c>
      <c r="F14" s="23">
        <v>82.953389999999999</v>
      </c>
      <c r="G14" s="23">
        <f t="shared" si="0"/>
        <v>2654.51</v>
      </c>
      <c r="H14" s="20" t="s">
        <v>201</v>
      </c>
      <c r="I14" s="20" t="s">
        <v>180</v>
      </c>
      <c r="K14" s="26"/>
    </row>
    <row r="15" spans="1:11" ht="25" customHeight="1">
      <c r="A15" s="20"/>
      <c r="B15" s="20"/>
      <c r="C15" s="21"/>
      <c r="D15" s="20"/>
      <c r="E15" s="23"/>
      <c r="F15" s="23"/>
      <c r="G15" s="23">
        <f>SUM(G3:G14)</f>
        <v>49146.750000000007</v>
      </c>
      <c r="H15" s="20"/>
      <c r="I15" s="20"/>
    </row>
    <row r="16" spans="1:11" ht="25" customHeight="1">
      <c r="A16" s="20"/>
      <c r="B16" s="20"/>
      <c r="C16" s="21"/>
      <c r="D16" s="20"/>
      <c r="E16" s="23"/>
      <c r="F16" s="23"/>
      <c r="G16" s="23"/>
      <c r="H16" s="20"/>
      <c r="I16" s="20"/>
    </row>
  </sheetData>
  <mergeCells count="1">
    <mergeCell ref="A1:I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空调水阀门统计</vt:lpstr>
      <vt:lpstr>给水阀门统计</vt:lpstr>
      <vt:lpstr>消防</vt:lpstr>
      <vt:lpstr>电动阀</vt:lpstr>
      <vt:lpstr>减压阀</vt:lpstr>
      <vt:lpstr>管件</vt:lpstr>
      <vt:lpstr>温度计压力表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liuyi</cp:lastModifiedBy>
  <dcterms:created xsi:type="dcterms:W3CDTF">2019-05-09T06:14:00Z</dcterms:created>
  <dcterms:modified xsi:type="dcterms:W3CDTF">2020-08-08T06:12:55Z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