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 activeTab="1"/>
  </bookViews>
  <sheets>
    <sheet name="汇总表" sheetId="1" r:id="rId1"/>
    <sheet name="铺装工程" sheetId="2" r:id="rId2"/>
    <sheet name="绿化工程" sheetId="5" r:id="rId3"/>
    <sheet name="绿化给排水" sheetId="6" r:id="rId4"/>
  </sheets>
  <definedNames>
    <definedName name="_xlnm.Print_Area" localSheetId="3">绿化给排水!$A$1:$K$33</definedName>
    <definedName name="_xlnm.Print_Area" localSheetId="2">绿化工程!$A$1:$K$39</definedName>
    <definedName name="_xlnm.Print_Area" localSheetId="1">铺装工程!$A$1:$K$60</definedName>
    <definedName name="_xlnm.Print_Titles" localSheetId="1">铺装工程!$1:$2</definedName>
    <definedName name="_xlnm.Print_Titles" localSheetId="2">绿化工程!$1:$2</definedName>
    <definedName name="_xlnm.Print_Titles" localSheetId="3">绿化给排水!$1:$2</definedName>
  </definedNames>
  <calcPr calcId="144525"/>
</workbook>
</file>

<file path=xl/sharedStrings.xml><?xml version="1.0" encoding="utf-8"?>
<sst xmlns="http://schemas.openxmlformats.org/spreadsheetml/2006/main" count="426" uniqueCount="198">
  <si>
    <t>穗港城-穗港澳出入境大楼项目设计施工总承包（EPC）园林景观工程招标清单汇总表</t>
  </si>
  <si>
    <t>序号</t>
  </si>
  <si>
    <t>单位工程名称</t>
  </si>
  <si>
    <t>不含税综合合价</t>
  </si>
  <si>
    <t>税金</t>
  </si>
  <si>
    <t>含税综合合价</t>
  </si>
  <si>
    <t>备注</t>
  </si>
  <si>
    <t>铺装工程</t>
  </si>
  <si>
    <t>绿化工程</t>
  </si>
  <si>
    <t>绿化给排水</t>
  </si>
  <si>
    <t>合计</t>
  </si>
  <si>
    <t>穗港城-穗港澳出入境大楼项目设计施工总承包（EPC）铺装工程招标清单</t>
  </si>
  <si>
    <t>项目名称</t>
  </si>
  <si>
    <t>项目特征</t>
  </si>
  <si>
    <t>单位</t>
  </si>
  <si>
    <t>暂估工程量</t>
  </si>
  <si>
    <t>不含税综合单价</t>
  </si>
  <si>
    <t>税金
（9%）</t>
  </si>
  <si>
    <t>含税综合单价</t>
  </si>
  <si>
    <t>首层室外工程</t>
  </si>
  <si>
    <t>块料面层</t>
  </si>
  <si>
    <t>1.部位:人行道
2.块料品种、规格:600*300*30厚芝麻灰烧面花岗岩
3.结合层:30厚1:3水泥砂浆
4.混凝土垫层:150厚C20混凝土
5.碎石垫层:150厚碎石垫层
6.基层处理:素土夯实，压实度大于94%</t>
  </si>
  <si>
    <t>m2</t>
  </si>
  <si>
    <t>混凝土甲供</t>
  </si>
  <si>
    <t>1.部位:人行道
2.块料品种、规格:600*300*30厚珍珠黑烧面花岗岩
3.结合层:30厚1:3水泥砂浆
4.混凝土垫层:150厚C20混凝土
5.碎石垫层:150厚碎石垫层
6.基层处理 :素土夯实，压实度大于94%</t>
  </si>
  <si>
    <t>1.部位:人行道
2.块料品种、规格:600*300*30厚芝麻黑烧面花岗岩
3.结合层:30厚1:3水泥砂浆
4.混凝土垫层:150厚C20混凝土
5.碎石垫层:150厚碎石垫层
6.基层处理:素土夯实，压实度大于94%</t>
  </si>
  <si>
    <t>1.部位:车行道
2.块料品种、规格:600*300*50厚芝麻灰烧面花岗岩
3.结合层:30厚1:3水泥砂浆
4.混凝土垫层:250厚C20混凝土
5.碎石垫层:250厚碎石垫层
6.基层处理:素土夯实，压实度大于94%</t>
  </si>
  <si>
    <t>1.部位:车行道
2.块料品种、规格:600*300*50厚珍珠黑烧面花岗岩
3.结合层:30厚1:3水泥砂浆
4.混凝土垫层:250厚C20混凝土
5.碎石垫层:250厚碎石垫层
6.基层处理:素土夯实，压实度大于94%</t>
  </si>
  <si>
    <t>1.部位:车行道
2.块料品种、规格:600*300*50厚芝麻黑烧面花岗岩
3.结合层:30厚1:3水泥砂浆
4.混凝土垫层:250厚C20混凝土
5.碎石垫层:250厚碎石垫层
6.基层处理:素土夯实，压实度大于94%</t>
  </si>
  <si>
    <t>1.部位:有地下室顶板
2.隔离层:180g/m2无纺布一层
3.疏水层:25厚聚氨酯疏排水板</t>
  </si>
  <si>
    <t>1.部位:砂基滤水板车行路面
2.块料品种、规格:600*300*30mm厚灰砂基滤水板
3.结合层:30厚1:3水泥砂浆
4.混凝土垫层:100mm厚C30透水混凝土(粒径8~16mm)
5.水稳层:200mm厚增强型水泥稳定碎石层(水泥掺量3%~6%)
6.回填土处理:素土夯实压实度大于94%(湿陷性黄土加铺防水土工布)</t>
  </si>
  <si>
    <t>1.部位:砂基滤水板车行路面
2.块料品种、规格:600*300*30mm厚黑色砂基滤水板
3.结合层:30厚1:3水泥砂浆
4.混凝土垫层:100mm厚C30透水混凝土(粒径8~16mm)
5.水稳层:200mm厚增强型水泥稳定碎石层(水泥掺量3%~6%)
6.回填土处理:素土夯实压实度大于94%(湿陷性黄土加铺防水土工布)</t>
  </si>
  <si>
    <t>园路</t>
  </si>
  <si>
    <t>1.部位:透水砖园路（车行）
2.块料品种、规格:200*100*80mm透水砖工字铺
3.结合层:30厚中砂层
4.混凝土垫层:150厚C20砼
5.碎石垫层:150厚级配碎石
6.基层处理:素土夯实(密实度≥94%)</t>
  </si>
  <si>
    <t>1.部位:透水砖园路（人行）
2.块料品种、规格:200*100*60mm透水砖工字铺
3.结合层:30厚中砂层
4.混凝土垫层:150厚C20砼
5.碎石垫层:150厚级配碎石
6.基层处理:素土夯实(密实度≥94%)</t>
  </si>
  <si>
    <t>1.部位:植草铺装
2.块料品种、规格:400x200x80厚8字形植草砖
3.结合层:30厚粗砂
4.混凝土垫层:200厚C20透水混凝土
5.碎石垫层:200厚级配碎石
6.基层处理:素土夯实,密实度大于95%</t>
  </si>
  <si>
    <t>1.部位:透水砖园路波打（人行）
2.块料品种、规格:300x150x30厚珍珠黑烧面花岗岩（波打）
3.结合层:30厚中砂层
4.混凝土垫层:150厚C20砼
5.碎石垫层:150厚级配碎石
6.基层处理:素土夯实(密实度≥94%)</t>
  </si>
  <si>
    <t>1.部位:透水砖园路波打（车行）
2.块料品种、规格:300x150x50厚珍珠黑烧面花岗岩（波打）
3.结合层:30厚中砂层
4.混凝土垫层:150厚C20砼
5.碎石垫层:150厚级配碎石
6.基层处理:素土夯实(密实度≥94%)</t>
  </si>
  <si>
    <t>石材台阶踢面</t>
  </si>
  <si>
    <t>1.部位:台阶
2.面层材料品种、规格、颜色:150x300x30芝麻灰烧面花岗岩（踢面）
3.粘结材料种类:30厚1:4干硬性水泥砂浆
4.找平层厚度:100厚C20混凝土
5.垫层厚度:150mm厚级配碎石
6.基层处理:素土夯实密实度&gt;94%</t>
  </si>
  <si>
    <t>石材台阶面</t>
  </si>
  <si>
    <t>1.部位:台阶
2.面层材料品种、规格、颜色:600*300*30厚芝麻灰烧面花岗岩(边角磨圆)
3.粘结材料种类:30厚1:4干硬性水泥砂浆
4.找平层厚度:100厚C20混凝土
5.垫层厚度:150mm厚级配碎石
6.基层处理:素土夯实密实度&gt;94%</t>
  </si>
  <si>
    <t>排水沟、截水沟</t>
  </si>
  <si>
    <t>1.部位:首层线性排水沟
2.断面尺寸:排水槽300mm×300mm
3.壁厚及材料:50mmC15混凝土
4.盖板材质、规格:成品线性排水沟
5.伸缩缝填塞:15mm伸缩缝，中砂填缝油膏密封 
6.基础、垫层:100mmC15混凝土
7.碎石垫层:150mm级配碎石
8.基层处理:素土夯实</t>
  </si>
  <si>
    <t>m</t>
  </si>
  <si>
    <t>绿化退缩带生物滞留设施</t>
  </si>
  <si>
    <t>1.部位:绿化退缩带生物滞留设施
2.面层:散置100厚Φ50~60(35%),Φ60~80(65%)河卵石
3.300厚种植土层
4.100厚砂层
5.隔离层:土工布一层
6.垫层:250厚级配碎石层</t>
  </si>
  <si>
    <t>点风景石</t>
  </si>
  <si>
    <t>1.部位:散置罗岗石
2.石料种类:罗岗石
3.石料规格、重量:800mm×600mm×l000mm 2.6t／m2
4.砂浆配合比:1:2.5水泥砂浆</t>
  </si>
  <si>
    <t>t</t>
  </si>
  <si>
    <t>雨水口</t>
  </si>
  <si>
    <t>1.部位:溢流雨水口
2.垫层、基础材质及厚度:100mmC15混凝土
3.深度:1m以内
4.砌筑材料品种、规格:标准转
5.砂浆强度等级及配合比:M5
6.排水管型号规格:28mΦ200波纹管排水管接就近雨水井</t>
  </si>
  <si>
    <t>座</t>
  </si>
  <si>
    <t>不锈钢盲道钉</t>
  </si>
  <si>
    <t>1.部位:消防通道
2.材料品种:304#成品不锈钢盲道钉
3.规格、型号:Φ35mmx5mm厚</t>
  </si>
  <si>
    <t>个</t>
  </si>
  <si>
    <t>围墙栏杆</t>
  </si>
  <si>
    <t>1.围墙立柱品种规格：:304不锈钢方立柱100*100*30方通
2.围网材料品种、规格:镀锌包塑钢丝网（厂定做）Φ5*45*90mm，含防护围网</t>
  </si>
  <si>
    <t>垫层</t>
  </si>
  <si>
    <t>1.部位:围墙栏杆基础
2.混凝土垫层:100厚C15混凝土
3.碎石垫层:150厚碎石垫层</t>
  </si>
  <si>
    <t>基础</t>
  </si>
  <si>
    <t>1.部位:围墙栏杆基础
2.混凝土种类:商品混凝土
3.混凝土强度等级:C30P6
4.其他:综合考虑场内运输费用</t>
  </si>
  <si>
    <t>m3</t>
  </si>
  <si>
    <t>现浇构件钢筋</t>
  </si>
  <si>
    <t>1.部位:围墙栏杆基础
2.钢筋种类、规格:Φ25以内 三级螺纹钢</t>
  </si>
  <si>
    <t>钢筋甲供</t>
  </si>
  <si>
    <t>1.部位:围墙栏杆基础
2.钢筋种类、规格:箍筋 Φ25以内 三级螺纹钢</t>
  </si>
  <si>
    <t>石材零星项目</t>
  </si>
  <si>
    <t>1.部位:围墙栏杆基础
2.面层材料品种、规格、颜色:400*200*30mm厚芝麻黑烧面花岗岩
3.结合层:20厚1:2.5水泥砂浆</t>
  </si>
  <si>
    <t>硬质装饰井盖</t>
  </si>
  <si>
    <t>项目特征：
1.装饰井盖：5mm厚不锈钢井盖框
2.装饰品种：5mm厚花石材铺装
3.砼压顶强度：C25
工作内容：
1.钢筋制安
2.预埋铁件安装
3.捣浇混凝土压顶
4.装饰井盖安装
5.调整井盖现有设计标高下200mm</t>
  </si>
  <si>
    <t>绿化装饰井盖</t>
  </si>
  <si>
    <t>项目特征：
1.装饰井盖：5mm厚不锈钢井盖框
2.装饰品种：150厚细砂底/顶部设置土工布
3.砼压顶强度：C25
工作内容：
1.钢筋制安
2.预埋铁件安装
3.捣浇混凝土压顶
4.装饰井盖安装
5.调整井盖现有设计标高下200mm</t>
  </si>
  <si>
    <t>假草坪饰面</t>
  </si>
  <si>
    <t>1.部位:绿化装饰井盖
2.材料品种、规格:假䓍皮</t>
  </si>
  <si>
    <t>屋面工程</t>
  </si>
  <si>
    <t>栏板</t>
  </si>
  <si>
    <t>1.部位:花池挡墙 
2.混凝土种类:商品混凝土
3.混凝土强度等级:C25
4.其他:综合考虑场内运输费用</t>
  </si>
  <si>
    <t>1.部位:树池坐凳
2.混凝土种类:商品混凝土
3.混凝土强度等级:C20
4.其他:综合考虑场内运输费用</t>
  </si>
  <si>
    <t>设备基础</t>
  </si>
  <si>
    <t>1.部位:混凝土墩
2.混凝土种类:商品混凝土
3.混凝土强度等级:C25
4.其他:综合考虑场内运输费用</t>
  </si>
  <si>
    <t>1.钢筋种类、规格:Φ10以内 一级钢</t>
  </si>
  <si>
    <t>预埋铁件</t>
  </si>
  <si>
    <t>1.材料规格:圆钢Φ8mm ；钢板80mm*80*8mm；角铁L50mm*50mm*5m
2.其他:综合考虑运输费用</t>
  </si>
  <si>
    <t>零星砌砖</t>
  </si>
  <si>
    <t>1.零星砌砖名称、部位:树池坐凳
2.砖品种、规格、强度等级:MU7.5标准砖
3.砂浆强度等级、配合比:水泥砂浆M5.0</t>
  </si>
  <si>
    <t>屋面硬质铺装</t>
  </si>
  <si>
    <t>1.部位:屋面
2.面材料及规格:600*300*30厚芝麻灰烧面花岗岩
3.结合层:20厚1:3水泥砂浆
4.垫层:75厚C25细石混凝土垫层
5.隔离层:180g/㎡无纺布一层
6.疏水层:25厚聚乙烯疏水板</t>
  </si>
  <si>
    <t>1.部位:屋面
2.面材料及规格:600*300*30厚芝麻灰烧面花岗岩（弧形切割）
3.结合层:20厚1:3水泥砂浆
4.垫层:75厚C25细石混凝土垫层
5.隔离层:180g/㎡无纺布一层
6.疏水层:25厚聚乙烯疏水板</t>
  </si>
  <si>
    <t>1.部位:屋面                               2.300*300*30中国黑烧面花岗岩
3.结合层:20厚1:3水泥砂浆
4.垫层:75厚C25细石混凝土垫层
5.隔离层:180g/㎡无纺布一层
6.疏水层:25厚聚乙烯疏水板</t>
  </si>
  <si>
    <t>1.部位:屋面                               2.300*100*30芝麻白烧面花岗岩     3.结合层:20厚1:3水泥砂浆
4.垫层:75厚C25细石混凝土垫层
5.隔离层:180g/㎡无纺布一层
6.疏水层:25厚聚乙烯疏水板</t>
  </si>
  <si>
    <t>1.部位:屋面                               2.500*600*50芝麻白烧面花岗岩弧形切割                                           3.结合层:20厚1:3水泥砂浆
4.垫层:75厚C25细石混凝土垫层
5.隔离层:180g/㎡无纺布一层
6.疏水层:25厚聚乙烯疏水板</t>
  </si>
  <si>
    <t>1.部位:树池坐凳
2.面层材料品种、规格、颜色:500*300*20mm厚芝麻黑烧面花岗岩
3.结合层:20厚1:2.5水泥砂浆粘结层(内掺5%防水剂)</t>
  </si>
  <si>
    <t>墙面喷刷涂料</t>
  </si>
  <si>
    <t>1.喷刷涂料部位:树池挡土墙
2.涂料品种、喷刷遍数:底漆一道表面喷米白色涂料两道</t>
  </si>
  <si>
    <t>树池坐凳</t>
  </si>
  <si>
    <t>1.面层材料品种、规格、晶牌:350*150*50芬兰木
2.龙骨材料种类、规格、铺设间距:木龙骨50mm×50mm 中距380mm
3.防护材料种类:水性底漆一道；水性面漆二道；光亮面漆二道
4.其他:安装后密封胶密封</t>
  </si>
  <si>
    <t>树池</t>
  </si>
  <si>
    <t>1.部位:屋面工程
2.材料品种、规格:异形树池玻璃钢化成品（A/B）
3.树池尺寸:5500mm×3556mm×600mm
4.树池壁厚:5mm
5.其他:综合考虑制安费用</t>
  </si>
  <si>
    <t>1.部位:屋面工程
2.材料品种、规格:异形树池玻璃钢化成品（C）
3.树池尺寸:6230mm×4267mm×800mm
4.树池壁厚:5mm
5.其他:综合考虑制安费用</t>
  </si>
  <si>
    <t>1.部位:屋面工程
2.材料品种、规格:异形树池坐凳玻璃钢化成品
3.树池尺寸:9188mm×906mm×650mm
4.树池壁厚:5mm
5.其他:综合考虑制安费用</t>
  </si>
  <si>
    <t>塑料管</t>
  </si>
  <si>
    <t>1.安装部位:屋面与排水沟连接
2.材质、规格:UPVC排水管DN50mm
3.连接形式:粘接
4.其他:排水管口，以土工布包裹碎石包封堵</t>
  </si>
  <si>
    <t>处</t>
  </si>
  <si>
    <t>排水沟盖板</t>
  </si>
  <si>
    <t>1.部位:排水沟盖板
2.面材料及规格:600*500*50厚芝麻灰烧面花岗岩（穿孔盖板弧形切割）
3.结合层:20厚1:3水泥砂浆</t>
  </si>
  <si>
    <t>1.部位:排水沟盖板
2.面材料及规格:600*500*50厚芝麻灰烧面花岗岩（穿孔盖板）
3.结合层:20厚1:3水泥砂浆</t>
  </si>
  <si>
    <t>措施其他项目</t>
  </si>
  <si>
    <t>垫层模板</t>
  </si>
  <si>
    <t>1.名称:垫层模板</t>
  </si>
  <si>
    <t>基础模板</t>
  </si>
  <si>
    <t>1.名称:基础模板</t>
  </si>
  <si>
    <t>排水沟基础模板</t>
  </si>
  <si>
    <t>压顶模板</t>
  </si>
  <si>
    <t>1.名称:压顶模板</t>
  </si>
  <si>
    <t>穗港城-穗港澳出入境大楼项目设计施工总承包（EPC）绿化工程招标清单</t>
  </si>
  <si>
    <t>室外部分</t>
  </si>
  <si>
    <t>种植土回(换)填</t>
  </si>
  <si>
    <t>1.回填土质要求:种植土
2.回填厚度:综合考虑
3.取土运距:综合考虑
4.场地平整</t>
  </si>
  <si>
    <t>栽植乔木</t>
  </si>
  <si>
    <t>1.名称:秋枫
2.胸径或干径:15-17cm
3.株高:4.5-5.0m
4.冠幅:3.5-4.0m
5.养护期:12个月</t>
  </si>
  <si>
    <t>株</t>
  </si>
  <si>
    <t>1.名称:大腹木棉
2.胸径或干径:38~40cm
3.株高:6.5-7.0m
4.冠幅:4.0-4.5m
5.养护期:12个月</t>
  </si>
  <si>
    <t>1.名称:小叶榄仁
2.胸径或干径:13~15cm
3.株高:4.5-5.0m
4.冠幅:3.0以上
5.养护期:12个月</t>
  </si>
  <si>
    <t>1.名称:宫粉紫荆
2.胸径或干径:14~16cm
3.株高:3.5-4.5m
4.冠幅:2.0-2.5m
5.养护期:12个月</t>
  </si>
  <si>
    <t>1.名称:小叶紫薇
2.胸径或干径:5~6cm
3.株高:1.5-2.0m
4.冠幅:1.5-1.8m
5.养护期:12个月</t>
  </si>
  <si>
    <t>1.名称:凤凰木
2.胸径或干径:35-36cm
3.株高:8.0-8.5m
4.冠幅:5.5-6.0m
5.养护期:12个月</t>
  </si>
  <si>
    <t>1.名称:黄槿
2.胸径或干径:13~15cm
3.株高:4.5-5.0m
4.冠幅:5.0-5.5m
5.养护期:12个月</t>
  </si>
  <si>
    <t>栽植绿篱</t>
  </si>
  <si>
    <t>1.种类:福建茶
2.行数、蓬径:0.4~0.45m
3.篱高:0.4~0.45m
4.单位面积株数:16株
5.养护期:12个月</t>
  </si>
  <si>
    <t>1.种类:金叶假连翘
2.行数、蓬径:0.4~0.45m
3.篱高:0.4~0.45m
4.单位面积株数:16株
5.养护期:12个月</t>
  </si>
  <si>
    <t>栽植花卉</t>
  </si>
  <si>
    <t>1.花卉种类:麦冬
2.单位面积株数:49株
3.株高或蓬径:0.15~0.2m
4.冠幅:0.15~0.2m
5.养护期:12个月</t>
  </si>
  <si>
    <t>1.花卉种类:鸢尾
2.单位面积株数:36株
3.株高或蓬径:0.15~0.2m
4.冠幅:0.15~0.2m
5.养护期:12个月</t>
  </si>
  <si>
    <t>1.花卉种类:红花美人蕉
2.单位面积株数:25株
3.株高或蓬径:0.6~0.7m
4.冠幅:0.2~0.3m
5.养护期:12个月</t>
  </si>
  <si>
    <t>1.花卉种类:毛杜鹃
2.单位面积株数:25株
3.株高或蓬径:0.3~0.4m
4.冠幅:0.3~0.4m
5.养护期:12个月</t>
  </si>
  <si>
    <t>1.花卉种类:蜘蛛兰
2.单位面积株数:25株
3.株高或蓬径:0.3~0.4m
4.冠幅:0.2~0.3m
5.养护期:12个月</t>
  </si>
  <si>
    <t>栽植竹类</t>
  </si>
  <si>
    <t>1.竹种类:琴丝竹
2.株高:2.5~3.0m
3.冠幅:自然冠幅
4.养护期:12个月</t>
  </si>
  <si>
    <t>铺种草皮</t>
  </si>
  <si>
    <t>1.草皮种类:台湾草
2.铺种方式:满铺
3.养护期:12个月</t>
  </si>
  <si>
    <t>屋顶部分</t>
  </si>
  <si>
    <t>考虑垂直运输费用</t>
  </si>
  <si>
    <t>1.名称:小叶榄仁
2.胸径或干径:13-15cm
3.株高:4-4.5m
4.冠幅:3.0 以上
5.养护期:12个月</t>
  </si>
  <si>
    <t>1.名称:丛生柚树A
2.株高:4.5-5.0m
3.冠幅:5.0-5.5m
4.养护期:12个月</t>
  </si>
  <si>
    <t>1.名称:丛生柚树B
2.株高:3.0-3.5m
3.冠幅:3.5-4.0m
4.养护期:12个月</t>
  </si>
  <si>
    <t>1.名称:丛生紫薇
2.株高:2.5-2.8m
3.冠幅:2-2.5m
4.养护期:12个月</t>
  </si>
  <si>
    <t>1.种类:鸭脚木
2.单位面积株数:36
3.行数、蓬径:0.2-0.25m
4.篱高:0.2-0.25m
5.养护期:12个月</t>
  </si>
  <si>
    <t>1.种类:假连翘
2.行数、蓬径:0.2-0.25m
3.篱高:0.2-0.25m
4.单位面积株数:36株
5.养护期:12个月</t>
  </si>
  <si>
    <t>1.种类:黄金榕
2.行数、蓬径:0.3-0.35m
3.篱高:0.3-0.35m
4.单位面积株数:25株
5.养护期:12个月</t>
  </si>
  <si>
    <t>1.花卉种类:毛杜鹃
2.单位面积株数:36株
3.株高或蓬径:0.2-0.25m
4.冠幅:0.2-0.25m
5.养护期:12个月</t>
  </si>
  <si>
    <t>措施项目</t>
  </si>
  <si>
    <t>树木支撑架</t>
  </si>
  <si>
    <t>1.支撑材料规格:DN40
2.单株支撑材料数量:三角桩
3.支撑类型、材质:镀锌钢管</t>
  </si>
  <si>
    <t>树身包裹</t>
  </si>
  <si>
    <t>1.材料种类:麻布
2.包裹树干高度:根据规范要求</t>
  </si>
  <si>
    <t>草绳绕树干</t>
  </si>
  <si>
    <t>1.草绳所绕树干高度:根据规范要求</t>
  </si>
  <si>
    <t>搭设遮阴(防寒)棚</t>
  </si>
  <si>
    <t>1.搭设材料种类、规格:油布</t>
  </si>
  <si>
    <t>穗港城-穗港澳出入境大楼项目设计施工总承包（EPC）绿化给排水工程招标清单</t>
  </si>
  <si>
    <t>回填方</t>
  </si>
  <si>
    <t>1.填方材料品种:一般土壤 
2.密实度:按规范要求</t>
  </si>
  <si>
    <t>1.填方材料品种:砂
2.密实度:按规范要求</t>
  </si>
  <si>
    <t>1.名称:HDPE双壁波纹管
2.介质:雨水
3.垫层、基础材质及厚度:砂 100mm
4.材质及规格:HDPE管 DN200
5.连接形式:胶圈接口
6.管道检验及试验要求:水冲洗</t>
  </si>
  <si>
    <t>1.名称:HDPE双壁波纹管
2.介质:雨水
3.垫层、基础材质及厚度:砂 100mm
4.材质及规格:HDPE管 DN300
5.连接形式:胶圈接口
6.管道检验及试验要求:水冲洗</t>
  </si>
  <si>
    <t>1.名称:HDPE双壁波纹管
2.介质:雨水
3.垫层、基础材质及厚度:砂 100mm
4.材质及规格:HDPE管 DN400
5.连接形式:胶圈接口
6.管道检验及试验要求:水冲洗</t>
  </si>
  <si>
    <t>1.名称:HDPE双壁波纹管
2.介质:雨水
3.垫层、基础材质及厚度:砂 100mm
4.材质及规格:HDPE管 DN500
5.连接形式:胶圈接口
6.管道检验及试验要求:水冲洗</t>
  </si>
  <si>
    <t>混凝土管</t>
  </si>
  <si>
    <t>1.名称:混凝土管
2.介质:雨水
3.垫层、基础材质及厚度:砂 100mm
4.材质及规格:DN600
5.连接形式:胶圈接口
6.管道检验及试验要求:水冲洗</t>
  </si>
  <si>
    <t>1.名称:混凝土管
2.介质:雨水
3.垫层、基础材质及厚度:砂 100mm
4.材质及规格:DN700
5.连接形式:胶圈接口
6.管道检验及试验要求:水冲洗</t>
  </si>
  <si>
    <t>1.名称:混凝土管
2.介质:雨水
3.垫层、基础材质及厚度:砂 100mm
4.材质及规格:DN900
5.连接形式:胶圈接口
6.管道检验及试验要求:水冲洗</t>
  </si>
  <si>
    <t>1.名称:HDPE双壁波纹管
2.介质:废水
3.垫层、基础材质及厚度:砂 100mm
4.材质及规格:HDPE管 DN300
5.连接形式:胶圈接口
6.管道检验及试验要求:水冲洗</t>
  </si>
  <si>
    <t>1.名称:UPVC排水管
2.介质:废水
3.垫层、基础材质及厚度:砂 100mm
4.材质及规格:HDPE管 DN100
5.连接形式:胶圈接口
6.管道检验及试验要求:水冲洗</t>
  </si>
  <si>
    <t>1.名称:HDPE双壁波纹管
2.介质:污水
3.垫层、基础材质及厚度:砂 100mm
4.材质及规格:HDPE管 DN300
5.连接形式:胶圈接口
6.管道检验及试验要求:水冲洗</t>
  </si>
  <si>
    <t>复合管</t>
  </si>
  <si>
    <t>1.安装部位:室外
2.介质:水
3.材质、规格:PSP钢塑复合管 DN25
4.连接形式:丝接
5.压力试验及吹、洗设计要求:水压试验、水冲洗</t>
  </si>
  <si>
    <t>1.安装部位:室外
2.介质:水
3.材质、规格:PSP钢塑复合管 DN32
4.连接形式:丝接
5.压力试验及吹、洗设计要求:水压试验、水冲洗</t>
  </si>
  <si>
    <t>1.安装部位:室外
2.介质:水
3.材质、规格:PSP钢塑复合管 DN40
4.连接形式:丝接
5.压力试验及吹、洗设计要求:水压试验、水冲洗</t>
  </si>
  <si>
    <t>1.安装部位:室外
2.介质:水
3.材质、规格:PSP钢塑复合管 DN50
4.连接形式:丝接
5.压力试验及吹、洗设计要求:水压试验、水冲洗</t>
  </si>
  <si>
    <t>1.安装部位:室外
2.介质:水
3.材质、规格:PSP钢塑复合管 DN65
4.连接形式:丝接
5.压力试验及吹、洗设计要求:水压试验、水冲洗</t>
  </si>
  <si>
    <t>喷灌管线安装</t>
  </si>
  <si>
    <t>1.管道品种、规格:PVC-U给水塑料管 DN15</t>
  </si>
  <si>
    <t>喷灌配件安装</t>
  </si>
  <si>
    <t>1.管道附件、阀门、喷头品种、规格:滴头 PE DN15</t>
  </si>
  <si>
    <t>砌筑井</t>
  </si>
  <si>
    <t>1.名称:电磁阀井
2.井盖、井圈材质及规格:Φ700铸铁井盖
3.其它:直筒井 井深1m 含阀门</t>
  </si>
  <si>
    <t>砖砌井筒</t>
  </si>
  <si>
    <t>1.名称:灌溉取水阀井
2.砌筑材料品种、规格:标准砖240*115*53
3.其他:配置灌溉取水阀</t>
  </si>
  <si>
    <t>1.名称:沉砂井
2.垫层、基础材质及厚度:砼垫层
3.砌筑材料品种、规格、强度等级:标准砖240*115*53
4.砂浆强度等级、配合比:M10
5.混凝土强度等级:C25
6.井盖、井圈材质及规格:Φ700铸铁井盖</t>
  </si>
  <si>
    <t>1.名称:雨水检查井
2.垫层、基础材质及厚度:砼垫层
3.砌筑材料品种、规格、强度等级:标准砖240*115*53
4.砂浆强度等级、配合比:M10
5.混凝土强度等级:C25
6.井盖、井圈材质及规格:Φ700铸铁井盖</t>
  </si>
  <si>
    <t>1.名称:污水井
2.垫层、基础材质及厚度:砼垫层
3.砌筑材料品种、规格、强度等级:标准砖240*115*53
4.砂浆强度等级、配合比:M10
5.混凝土强度等级:C25
6.井盖、井圈材质及规格:Φ700铸铁井盖</t>
  </si>
  <si>
    <t>1.名称:废水井
2.垫层、基础材质及厚度:砼垫层
3.砌筑材料品种、规格、强度等级:标准砖240*115*53
4.砂浆强度等级、配合比:M10
5.混凝土强度等级:C25
6.井盖、井圈材质及规格:Φ700铸铁井盖</t>
  </si>
  <si>
    <t>1.名称:雨水井
2.垫层、基础材质及厚度:砼垫层
3.砌筑材料品种、规格、强度等级:标准砖240*115*53
4.砂浆强度等级、配合比:M10
5.混凝土强度等级:C25
6.井盖、井圈材质及规格:Φ700铸铁井盖</t>
  </si>
  <si>
    <t>1.名称:平箅式单箅雨水口
2.雨水篦子及圈口材质、型号、规格:铸铁
3.砌筑材料品种、规格:标准砖
4.砂浆强度等级及配合比:M10</t>
  </si>
  <si>
    <t>1.名称:溢流式雨水口
2.雨水篦子及圈口材质、型号、规格:铸铁
3.砌筑材料品种、规格:标准砖
4.砂浆强度等级及配合比:M10</t>
  </si>
  <si>
    <t>隔油池</t>
  </si>
  <si>
    <t>1.材质:水泥砖
2.型号、规格:4m³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</si>
</sst>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3" sqref="E3"/>
    </sheetView>
  </sheetViews>
  <sheetFormatPr defaultColWidth="9" defaultRowHeight="13.5" outlineLevelRow="5" outlineLevelCol="5"/>
  <cols>
    <col min="1" max="1" width="9" style="1"/>
    <col min="2" max="5" width="18.8916666666667" style="1" customWidth="1"/>
    <col min="6" max="6" width="16.4416666666667" style="1" customWidth="1"/>
  </cols>
  <sheetData>
    <row r="1" ht="29.4" customHeight="1" spans="1:6">
      <c r="A1" s="17" t="s">
        <v>0</v>
      </c>
      <c r="B1" s="18"/>
      <c r="C1" s="18"/>
      <c r="D1" s="18"/>
      <c r="E1" s="18"/>
      <c r="F1" s="18"/>
    </row>
    <row r="2" ht="28.8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ht="28.8" customHeight="1" spans="1:6">
      <c r="A3" s="8">
        <v>1</v>
      </c>
      <c r="B3" s="19" t="s">
        <v>7</v>
      </c>
      <c r="C3" s="8">
        <f>铺装工程!I60</f>
        <v>0</v>
      </c>
      <c r="D3" s="8">
        <f>E3-C3</f>
        <v>0</v>
      </c>
      <c r="E3" s="8">
        <f>铺装工程!J60</f>
        <v>0</v>
      </c>
      <c r="F3" s="8"/>
    </row>
    <row r="4" ht="28.8" customHeight="1" spans="1:6">
      <c r="A4" s="8">
        <v>2</v>
      </c>
      <c r="B4" s="19" t="s">
        <v>8</v>
      </c>
      <c r="C4" s="8">
        <f>绿化工程!I38</f>
        <v>0</v>
      </c>
      <c r="D4" s="8">
        <f t="shared" ref="D4:D5" si="0">E4-C4</f>
        <v>0</v>
      </c>
      <c r="E4" s="8">
        <f>绿化工程!J38</f>
        <v>0</v>
      </c>
      <c r="F4" s="8"/>
    </row>
    <row r="5" ht="28.8" customHeight="1" spans="1:6">
      <c r="A5" s="8">
        <v>3</v>
      </c>
      <c r="B5" s="19" t="s">
        <v>9</v>
      </c>
      <c r="C5" s="8">
        <f>绿化给排水!I32</f>
        <v>0</v>
      </c>
      <c r="D5" s="8">
        <f t="shared" si="0"/>
        <v>0</v>
      </c>
      <c r="E5" s="8">
        <f>绿化给排水!J32</f>
        <v>0</v>
      </c>
      <c r="F5" s="8"/>
    </row>
    <row r="6" ht="28.8" customHeight="1" spans="1:6">
      <c r="A6" s="20" t="s">
        <v>10</v>
      </c>
      <c r="B6" s="21"/>
      <c r="C6" s="8">
        <f>SUM(C3:C5)</f>
        <v>0</v>
      </c>
      <c r="D6" s="8">
        <f t="shared" ref="D6:E6" si="1">SUM(D3:D5)</f>
        <v>0</v>
      </c>
      <c r="E6" s="8">
        <f t="shared" si="1"/>
        <v>0</v>
      </c>
      <c r="F6" s="8"/>
    </row>
  </sheetData>
  <mergeCells count="2">
    <mergeCell ref="A1:F1"/>
    <mergeCell ref="A6:B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.5"/>
  <cols>
    <col min="1" max="1" width="5.10833333333333" style="1" customWidth="1"/>
    <col min="2" max="2" width="14.6666666666667" customWidth="1"/>
    <col min="3" max="3" width="34.3333333333333" customWidth="1"/>
    <col min="4" max="4" width="4.775" style="1" customWidth="1"/>
    <col min="5" max="5" width="10.225" style="1" customWidth="1"/>
    <col min="6" max="6" width="10.4416666666667" style="1" customWidth="1"/>
    <col min="7" max="7" width="9.775" style="1" customWidth="1"/>
    <col min="8" max="8" width="10.8916666666667" style="1" customWidth="1"/>
    <col min="9" max="10" width="12.3333333333333" style="1" customWidth="1"/>
    <col min="11" max="11" width="8.10833333333333" style="2" customWidth="1"/>
    <col min="14" max="14" width="13.3333333333333" customWidth="1"/>
  </cols>
  <sheetData>
    <row r="1" ht="35.4" customHeight="1" spans="1:11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15"/>
    </row>
    <row r="2" ht="24" spans="1:11">
      <c r="A2" s="4" t="s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3</v>
      </c>
      <c r="J2" s="4" t="s">
        <v>5</v>
      </c>
      <c r="K2" s="10" t="s">
        <v>6</v>
      </c>
    </row>
    <row r="3" spans="1:11">
      <c r="A3" s="4"/>
      <c r="B3" s="4" t="s">
        <v>19</v>
      </c>
      <c r="C3" s="12"/>
      <c r="D3" s="4"/>
      <c r="E3" s="4"/>
      <c r="F3" s="4"/>
      <c r="G3" s="4"/>
      <c r="H3" s="4"/>
      <c r="I3" s="4"/>
      <c r="J3" s="4"/>
      <c r="K3" s="10"/>
    </row>
    <row r="4" ht="94.5" spans="1:11">
      <c r="A4" s="8">
        <v>1</v>
      </c>
      <c r="B4" s="6" t="s">
        <v>20</v>
      </c>
      <c r="C4" s="7" t="s">
        <v>21</v>
      </c>
      <c r="D4" s="8" t="s">
        <v>22</v>
      </c>
      <c r="E4" s="13">
        <v>887.5</v>
      </c>
      <c r="F4" s="8"/>
      <c r="G4" s="8">
        <f>ROUND(F4*0.09,2)</f>
        <v>0</v>
      </c>
      <c r="H4" s="8">
        <f>G4+F4</f>
        <v>0</v>
      </c>
      <c r="I4" s="8">
        <f>ROUND(E4*F4,2)</f>
        <v>0</v>
      </c>
      <c r="J4" s="8">
        <f>ROUND(E4*H4,2)</f>
        <v>0</v>
      </c>
      <c r="K4" s="7" t="s">
        <v>23</v>
      </c>
    </row>
    <row r="5" ht="94.5" spans="1:11">
      <c r="A5" s="8">
        <v>2</v>
      </c>
      <c r="B5" s="6" t="s">
        <v>20</v>
      </c>
      <c r="C5" s="7" t="s">
        <v>24</v>
      </c>
      <c r="D5" s="8" t="s">
        <v>22</v>
      </c>
      <c r="E5" s="8">
        <v>238.58</v>
      </c>
      <c r="F5" s="8"/>
      <c r="G5" s="8">
        <f t="shared" ref="G5:G33" si="0">ROUND(F5*0.09,2)</f>
        <v>0</v>
      </c>
      <c r="H5" s="8">
        <f t="shared" ref="H5:H33" si="1">G5+F5</f>
        <v>0</v>
      </c>
      <c r="I5" s="8">
        <f t="shared" ref="I5:I33" si="2">ROUND(E5*F5,2)</f>
        <v>0</v>
      </c>
      <c r="J5" s="8">
        <f t="shared" ref="J5:J33" si="3">ROUND(E5*H5,2)</f>
        <v>0</v>
      </c>
      <c r="K5" s="7" t="s">
        <v>23</v>
      </c>
    </row>
    <row r="6" ht="94.5" spans="1:11">
      <c r="A6" s="8">
        <v>3</v>
      </c>
      <c r="B6" s="6" t="s">
        <v>20</v>
      </c>
      <c r="C6" s="7" t="s">
        <v>25</v>
      </c>
      <c r="D6" s="8" t="s">
        <v>22</v>
      </c>
      <c r="E6" s="8">
        <v>800.31</v>
      </c>
      <c r="F6" s="8"/>
      <c r="G6" s="8">
        <f t="shared" si="0"/>
        <v>0</v>
      </c>
      <c r="H6" s="8">
        <f t="shared" si="1"/>
        <v>0</v>
      </c>
      <c r="I6" s="8">
        <f t="shared" si="2"/>
        <v>0</v>
      </c>
      <c r="J6" s="8">
        <f t="shared" si="3"/>
        <v>0</v>
      </c>
      <c r="K6" s="7" t="s">
        <v>23</v>
      </c>
    </row>
    <row r="7" ht="94.5" spans="1:11">
      <c r="A7" s="8">
        <v>4</v>
      </c>
      <c r="B7" s="6" t="s">
        <v>20</v>
      </c>
      <c r="C7" s="7" t="s">
        <v>26</v>
      </c>
      <c r="D7" s="8" t="s">
        <v>22</v>
      </c>
      <c r="E7" s="8">
        <v>956.31</v>
      </c>
      <c r="F7" s="8"/>
      <c r="G7" s="8">
        <f t="shared" si="0"/>
        <v>0</v>
      </c>
      <c r="H7" s="8">
        <f t="shared" si="1"/>
        <v>0</v>
      </c>
      <c r="I7" s="8">
        <f t="shared" si="2"/>
        <v>0</v>
      </c>
      <c r="J7" s="8">
        <f t="shared" si="3"/>
        <v>0</v>
      </c>
      <c r="K7" s="7" t="s">
        <v>23</v>
      </c>
    </row>
    <row r="8" ht="94.5" spans="1:11">
      <c r="A8" s="8">
        <v>5</v>
      </c>
      <c r="B8" s="6" t="s">
        <v>20</v>
      </c>
      <c r="C8" s="7" t="s">
        <v>27</v>
      </c>
      <c r="D8" s="8" t="s">
        <v>22</v>
      </c>
      <c r="E8" s="8">
        <v>124.36</v>
      </c>
      <c r="F8" s="8"/>
      <c r="G8" s="8">
        <f t="shared" si="0"/>
        <v>0</v>
      </c>
      <c r="H8" s="8">
        <f t="shared" si="1"/>
        <v>0</v>
      </c>
      <c r="I8" s="8">
        <f t="shared" si="2"/>
        <v>0</v>
      </c>
      <c r="J8" s="8">
        <f t="shared" si="3"/>
        <v>0</v>
      </c>
      <c r="K8" s="7" t="s">
        <v>23</v>
      </c>
    </row>
    <row r="9" ht="94.5" spans="1:11">
      <c r="A9" s="8">
        <v>6</v>
      </c>
      <c r="B9" s="6" t="s">
        <v>20</v>
      </c>
      <c r="C9" s="7" t="s">
        <v>28</v>
      </c>
      <c r="D9" s="8" t="s">
        <v>22</v>
      </c>
      <c r="E9" s="8">
        <v>967.55</v>
      </c>
      <c r="F9" s="8"/>
      <c r="G9" s="8">
        <f t="shared" si="0"/>
        <v>0</v>
      </c>
      <c r="H9" s="8">
        <f t="shared" si="1"/>
        <v>0</v>
      </c>
      <c r="I9" s="8">
        <f t="shared" si="2"/>
        <v>0</v>
      </c>
      <c r="J9" s="8">
        <f t="shared" si="3"/>
        <v>0</v>
      </c>
      <c r="K9" s="7" t="s">
        <v>23</v>
      </c>
    </row>
    <row r="10" ht="40.5" spans="1:11">
      <c r="A10" s="8">
        <v>7</v>
      </c>
      <c r="B10" s="6" t="s">
        <v>20</v>
      </c>
      <c r="C10" s="7" t="s">
        <v>29</v>
      </c>
      <c r="D10" s="8" t="s">
        <v>22</v>
      </c>
      <c r="E10" s="8">
        <v>3453.7</v>
      </c>
      <c r="F10" s="8"/>
      <c r="G10" s="8">
        <f t="shared" si="0"/>
        <v>0</v>
      </c>
      <c r="H10" s="8">
        <f t="shared" si="1"/>
        <v>0</v>
      </c>
      <c r="I10" s="8">
        <f t="shared" si="2"/>
        <v>0</v>
      </c>
      <c r="J10" s="8">
        <f t="shared" si="3"/>
        <v>0</v>
      </c>
      <c r="K10" s="7"/>
    </row>
    <row r="11" ht="135" spans="1:11">
      <c r="A11" s="8">
        <v>8</v>
      </c>
      <c r="B11" s="6" t="s">
        <v>20</v>
      </c>
      <c r="C11" s="7" t="s">
        <v>30</v>
      </c>
      <c r="D11" s="8" t="s">
        <v>22</v>
      </c>
      <c r="E11" s="8">
        <v>1812.07</v>
      </c>
      <c r="F11" s="8"/>
      <c r="G11" s="8">
        <f t="shared" si="0"/>
        <v>0</v>
      </c>
      <c r="H11" s="8">
        <f t="shared" si="1"/>
        <v>0</v>
      </c>
      <c r="I11" s="8">
        <f t="shared" si="2"/>
        <v>0</v>
      </c>
      <c r="J11" s="8">
        <f t="shared" si="3"/>
        <v>0</v>
      </c>
      <c r="K11" s="7"/>
    </row>
    <row r="12" ht="135" spans="1:11">
      <c r="A12" s="8">
        <v>9</v>
      </c>
      <c r="B12" s="6" t="s">
        <v>20</v>
      </c>
      <c r="C12" s="7" t="s">
        <v>31</v>
      </c>
      <c r="D12" s="8" t="s">
        <v>22</v>
      </c>
      <c r="E12" s="8">
        <v>140.6</v>
      </c>
      <c r="F12" s="8"/>
      <c r="G12" s="8">
        <f t="shared" si="0"/>
        <v>0</v>
      </c>
      <c r="H12" s="8">
        <f t="shared" si="1"/>
        <v>0</v>
      </c>
      <c r="I12" s="8">
        <f t="shared" si="2"/>
        <v>0</v>
      </c>
      <c r="J12" s="8">
        <f t="shared" si="3"/>
        <v>0</v>
      </c>
      <c r="K12" s="7"/>
    </row>
    <row r="13" ht="94.5" spans="1:11">
      <c r="A13" s="8">
        <v>10</v>
      </c>
      <c r="B13" s="6" t="s">
        <v>32</v>
      </c>
      <c r="C13" s="7" t="s">
        <v>33</v>
      </c>
      <c r="D13" s="8" t="s">
        <v>22</v>
      </c>
      <c r="E13" s="8">
        <v>125.43</v>
      </c>
      <c r="F13" s="8"/>
      <c r="G13" s="8">
        <f t="shared" si="0"/>
        <v>0</v>
      </c>
      <c r="H13" s="8">
        <f t="shared" si="1"/>
        <v>0</v>
      </c>
      <c r="I13" s="8">
        <f t="shared" si="2"/>
        <v>0</v>
      </c>
      <c r="J13" s="8">
        <f t="shared" si="3"/>
        <v>0</v>
      </c>
      <c r="K13" s="7" t="s">
        <v>23</v>
      </c>
    </row>
    <row r="14" ht="94.5" spans="1:11">
      <c r="A14" s="8">
        <v>11</v>
      </c>
      <c r="B14" s="6" t="s">
        <v>32</v>
      </c>
      <c r="C14" s="7" t="s">
        <v>34</v>
      </c>
      <c r="D14" s="8" t="s">
        <v>22</v>
      </c>
      <c r="E14" s="8">
        <v>561.86</v>
      </c>
      <c r="F14" s="8"/>
      <c r="G14" s="8">
        <f t="shared" si="0"/>
        <v>0</v>
      </c>
      <c r="H14" s="8">
        <f t="shared" si="1"/>
        <v>0</v>
      </c>
      <c r="I14" s="8">
        <f t="shared" si="2"/>
        <v>0</v>
      </c>
      <c r="J14" s="8">
        <f t="shared" si="3"/>
        <v>0</v>
      </c>
      <c r="K14" s="7" t="s">
        <v>23</v>
      </c>
    </row>
    <row r="15" ht="94.5" spans="1:11">
      <c r="A15" s="8">
        <v>12</v>
      </c>
      <c r="B15" s="6" t="s">
        <v>32</v>
      </c>
      <c r="C15" s="7" t="s">
        <v>35</v>
      </c>
      <c r="D15" s="8" t="s">
        <v>22</v>
      </c>
      <c r="E15" s="8">
        <v>196.08</v>
      </c>
      <c r="F15" s="8"/>
      <c r="G15" s="8">
        <f t="shared" si="0"/>
        <v>0</v>
      </c>
      <c r="H15" s="8">
        <f t="shared" si="1"/>
        <v>0</v>
      </c>
      <c r="I15" s="8">
        <f t="shared" si="2"/>
        <v>0</v>
      </c>
      <c r="J15" s="8">
        <f t="shared" si="3"/>
        <v>0</v>
      </c>
      <c r="K15" s="7"/>
    </row>
    <row r="16" ht="94.5" spans="1:11">
      <c r="A16" s="8">
        <v>13</v>
      </c>
      <c r="B16" s="6" t="s">
        <v>32</v>
      </c>
      <c r="C16" s="7" t="s">
        <v>36</v>
      </c>
      <c r="D16" s="8" t="s">
        <v>22</v>
      </c>
      <c r="E16" s="8">
        <v>175.96</v>
      </c>
      <c r="F16" s="8"/>
      <c r="G16" s="8">
        <f t="shared" si="0"/>
        <v>0</v>
      </c>
      <c r="H16" s="8">
        <f t="shared" si="1"/>
        <v>0</v>
      </c>
      <c r="I16" s="8">
        <f t="shared" si="2"/>
        <v>0</v>
      </c>
      <c r="J16" s="8">
        <f t="shared" si="3"/>
        <v>0</v>
      </c>
      <c r="K16" s="7"/>
    </row>
    <row r="17" ht="94.5" spans="1:11">
      <c r="A17" s="8">
        <v>14</v>
      </c>
      <c r="B17" s="6" t="s">
        <v>32</v>
      </c>
      <c r="C17" s="7" t="s">
        <v>37</v>
      </c>
      <c r="D17" s="8" t="s">
        <v>22</v>
      </c>
      <c r="E17" s="8">
        <v>14.07</v>
      </c>
      <c r="F17" s="8"/>
      <c r="G17" s="8">
        <f t="shared" si="0"/>
        <v>0</v>
      </c>
      <c r="H17" s="8">
        <f t="shared" si="1"/>
        <v>0</v>
      </c>
      <c r="I17" s="8">
        <f t="shared" si="2"/>
        <v>0</v>
      </c>
      <c r="J17" s="8">
        <f t="shared" si="3"/>
        <v>0</v>
      </c>
      <c r="K17" s="7"/>
    </row>
    <row r="18" ht="121.5" spans="1:11">
      <c r="A18" s="8">
        <v>15</v>
      </c>
      <c r="B18" s="6" t="s">
        <v>38</v>
      </c>
      <c r="C18" s="7" t="s">
        <v>39</v>
      </c>
      <c r="D18" s="8" t="s">
        <v>22</v>
      </c>
      <c r="E18" s="8">
        <v>58.84</v>
      </c>
      <c r="F18" s="8"/>
      <c r="G18" s="8">
        <f t="shared" si="0"/>
        <v>0</v>
      </c>
      <c r="H18" s="8">
        <f t="shared" si="1"/>
        <v>0</v>
      </c>
      <c r="I18" s="8">
        <f t="shared" si="2"/>
        <v>0</v>
      </c>
      <c r="J18" s="8">
        <f t="shared" si="3"/>
        <v>0</v>
      </c>
      <c r="K18" s="7"/>
    </row>
    <row r="19" ht="121.5" spans="1:11">
      <c r="A19" s="8">
        <v>16</v>
      </c>
      <c r="B19" s="6" t="s">
        <v>40</v>
      </c>
      <c r="C19" s="7" t="s">
        <v>41</v>
      </c>
      <c r="D19" s="8" t="s">
        <v>22</v>
      </c>
      <c r="E19" s="8">
        <v>353.04</v>
      </c>
      <c r="F19" s="8"/>
      <c r="G19" s="8">
        <f t="shared" si="0"/>
        <v>0</v>
      </c>
      <c r="H19" s="8">
        <f t="shared" si="1"/>
        <v>0</v>
      </c>
      <c r="I19" s="8">
        <f t="shared" si="2"/>
        <v>0</v>
      </c>
      <c r="J19" s="8">
        <f t="shared" si="3"/>
        <v>0</v>
      </c>
      <c r="K19" s="7" t="s">
        <v>23</v>
      </c>
    </row>
    <row r="20" ht="121.5" spans="1:11">
      <c r="A20" s="8">
        <v>17</v>
      </c>
      <c r="B20" s="6" t="s">
        <v>42</v>
      </c>
      <c r="C20" s="7" t="s">
        <v>43</v>
      </c>
      <c r="D20" s="8" t="s">
        <v>44</v>
      </c>
      <c r="E20" s="8">
        <v>211.69</v>
      </c>
      <c r="F20" s="8"/>
      <c r="G20" s="8">
        <f t="shared" si="0"/>
        <v>0</v>
      </c>
      <c r="H20" s="8">
        <f t="shared" si="1"/>
        <v>0</v>
      </c>
      <c r="I20" s="8">
        <f t="shared" si="2"/>
        <v>0</v>
      </c>
      <c r="J20" s="8">
        <f t="shared" si="3"/>
        <v>0</v>
      </c>
      <c r="K20" s="7" t="s">
        <v>23</v>
      </c>
    </row>
    <row r="21" ht="94.5" spans="1:11">
      <c r="A21" s="8">
        <v>18</v>
      </c>
      <c r="B21" s="6" t="s">
        <v>45</v>
      </c>
      <c r="C21" s="7" t="s">
        <v>46</v>
      </c>
      <c r="D21" s="8" t="s">
        <v>22</v>
      </c>
      <c r="E21" s="8">
        <v>224.36</v>
      </c>
      <c r="F21" s="8"/>
      <c r="G21" s="8">
        <f t="shared" si="0"/>
        <v>0</v>
      </c>
      <c r="H21" s="8">
        <f t="shared" si="1"/>
        <v>0</v>
      </c>
      <c r="I21" s="8">
        <f t="shared" si="2"/>
        <v>0</v>
      </c>
      <c r="J21" s="8">
        <f t="shared" si="3"/>
        <v>0</v>
      </c>
      <c r="K21" s="7"/>
    </row>
    <row r="22" ht="67.5" spans="1:11">
      <c r="A22" s="8">
        <v>19</v>
      </c>
      <c r="B22" s="6" t="s">
        <v>47</v>
      </c>
      <c r="C22" s="7" t="s">
        <v>48</v>
      </c>
      <c r="D22" s="8" t="s">
        <v>49</v>
      </c>
      <c r="E22" s="8">
        <v>1.92</v>
      </c>
      <c r="F22" s="8"/>
      <c r="G22" s="8">
        <f t="shared" si="0"/>
        <v>0</v>
      </c>
      <c r="H22" s="8">
        <f t="shared" si="1"/>
        <v>0</v>
      </c>
      <c r="I22" s="8">
        <f t="shared" si="2"/>
        <v>0</v>
      </c>
      <c r="J22" s="8">
        <f t="shared" si="3"/>
        <v>0</v>
      </c>
      <c r="K22" s="7"/>
    </row>
    <row r="23" ht="108" spans="1:11">
      <c r="A23" s="8">
        <v>20</v>
      </c>
      <c r="B23" s="6" t="s">
        <v>50</v>
      </c>
      <c r="C23" s="7" t="s">
        <v>51</v>
      </c>
      <c r="D23" s="8" t="s">
        <v>52</v>
      </c>
      <c r="E23" s="8">
        <v>1</v>
      </c>
      <c r="F23" s="8"/>
      <c r="G23" s="8">
        <f t="shared" si="0"/>
        <v>0</v>
      </c>
      <c r="H23" s="8">
        <f t="shared" si="1"/>
        <v>0</v>
      </c>
      <c r="I23" s="8">
        <f t="shared" si="2"/>
        <v>0</v>
      </c>
      <c r="J23" s="8">
        <f t="shared" si="3"/>
        <v>0</v>
      </c>
      <c r="K23" s="7" t="s">
        <v>23</v>
      </c>
    </row>
    <row r="24" ht="40.5" spans="1:11">
      <c r="A24" s="8">
        <v>21</v>
      </c>
      <c r="B24" s="6" t="s">
        <v>53</v>
      </c>
      <c r="C24" s="7" t="s">
        <v>54</v>
      </c>
      <c r="D24" s="8" t="s">
        <v>55</v>
      </c>
      <c r="E24" s="8">
        <v>1426</v>
      </c>
      <c r="F24" s="8"/>
      <c r="G24" s="8">
        <f t="shared" si="0"/>
        <v>0</v>
      </c>
      <c r="H24" s="8">
        <f t="shared" si="1"/>
        <v>0</v>
      </c>
      <c r="I24" s="8">
        <f t="shared" si="2"/>
        <v>0</v>
      </c>
      <c r="J24" s="8">
        <f t="shared" si="3"/>
        <v>0</v>
      </c>
      <c r="K24" s="7"/>
    </row>
    <row r="25" ht="54" spans="1:11">
      <c r="A25" s="8">
        <v>22</v>
      </c>
      <c r="B25" s="6" t="s">
        <v>56</v>
      </c>
      <c r="C25" s="7" t="s">
        <v>57</v>
      </c>
      <c r="D25" s="8" t="s">
        <v>44</v>
      </c>
      <c r="E25" s="8">
        <v>228.73</v>
      </c>
      <c r="F25" s="8"/>
      <c r="G25" s="8">
        <f t="shared" si="0"/>
        <v>0</v>
      </c>
      <c r="H25" s="8">
        <f t="shared" si="1"/>
        <v>0</v>
      </c>
      <c r="I25" s="8">
        <f t="shared" si="2"/>
        <v>0</v>
      </c>
      <c r="J25" s="8">
        <f t="shared" si="3"/>
        <v>0</v>
      </c>
      <c r="K25" s="7"/>
    </row>
    <row r="26" ht="40.5" spans="1:11">
      <c r="A26" s="8">
        <v>23</v>
      </c>
      <c r="B26" s="6" t="s">
        <v>58</v>
      </c>
      <c r="C26" s="7" t="s">
        <v>59</v>
      </c>
      <c r="D26" s="8" t="s">
        <v>22</v>
      </c>
      <c r="E26" s="8">
        <v>274.476</v>
      </c>
      <c r="F26" s="8"/>
      <c r="G26" s="8">
        <f t="shared" si="0"/>
        <v>0</v>
      </c>
      <c r="H26" s="8">
        <f t="shared" si="1"/>
        <v>0</v>
      </c>
      <c r="I26" s="8">
        <f t="shared" si="2"/>
        <v>0</v>
      </c>
      <c r="J26" s="8">
        <f t="shared" si="3"/>
        <v>0</v>
      </c>
      <c r="K26" s="7" t="s">
        <v>23</v>
      </c>
    </row>
    <row r="27" ht="54" spans="1:11">
      <c r="A27" s="8">
        <v>24</v>
      </c>
      <c r="B27" s="6" t="s">
        <v>60</v>
      </c>
      <c r="C27" s="7" t="s">
        <v>61</v>
      </c>
      <c r="D27" s="8" t="s">
        <v>62</v>
      </c>
      <c r="E27" s="8">
        <v>172.69</v>
      </c>
      <c r="F27" s="8"/>
      <c r="G27" s="8">
        <f t="shared" si="0"/>
        <v>0</v>
      </c>
      <c r="H27" s="8">
        <f t="shared" si="1"/>
        <v>0</v>
      </c>
      <c r="I27" s="8">
        <f t="shared" si="2"/>
        <v>0</v>
      </c>
      <c r="J27" s="8">
        <f t="shared" si="3"/>
        <v>0</v>
      </c>
      <c r="K27" s="7" t="s">
        <v>23</v>
      </c>
    </row>
    <row r="28" ht="40.5" spans="1:11">
      <c r="A28" s="8">
        <v>25</v>
      </c>
      <c r="B28" s="6" t="s">
        <v>63</v>
      </c>
      <c r="C28" s="7" t="s">
        <v>64</v>
      </c>
      <c r="D28" s="8" t="s">
        <v>49</v>
      </c>
      <c r="E28" s="8">
        <v>1.14</v>
      </c>
      <c r="F28" s="8"/>
      <c r="G28" s="8">
        <f t="shared" si="0"/>
        <v>0</v>
      </c>
      <c r="H28" s="8">
        <f t="shared" si="1"/>
        <v>0</v>
      </c>
      <c r="I28" s="8">
        <f t="shared" si="2"/>
        <v>0</v>
      </c>
      <c r="J28" s="8">
        <f t="shared" si="3"/>
        <v>0</v>
      </c>
      <c r="K28" s="7" t="s">
        <v>65</v>
      </c>
    </row>
    <row r="29" ht="40.5" spans="1:11">
      <c r="A29" s="8">
        <v>26</v>
      </c>
      <c r="B29" s="6" t="s">
        <v>63</v>
      </c>
      <c r="C29" s="7" t="s">
        <v>66</v>
      </c>
      <c r="D29" s="8" t="s">
        <v>49</v>
      </c>
      <c r="E29" s="8">
        <v>1.14</v>
      </c>
      <c r="F29" s="8"/>
      <c r="G29" s="8">
        <f t="shared" si="0"/>
        <v>0</v>
      </c>
      <c r="H29" s="8">
        <f t="shared" si="1"/>
        <v>0</v>
      </c>
      <c r="I29" s="8">
        <f t="shared" si="2"/>
        <v>0</v>
      </c>
      <c r="J29" s="8">
        <f t="shared" si="3"/>
        <v>0</v>
      </c>
      <c r="K29" s="7" t="s">
        <v>65</v>
      </c>
    </row>
    <row r="30" ht="54" spans="1:14">
      <c r="A30" s="8">
        <v>27</v>
      </c>
      <c r="B30" s="6" t="s">
        <v>67</v>
      </c>
      <c r="C30" s="7" t="s">
        <v>68</v>
      </c>
      <c r="D30" s="8" t="s">
        <v>22</v>
      </c>
      <c r="E30" s="13">
        <v>288.2</v>
      </c>
      <c r="F30" s="8"/>
      <c r="G30" s="8">
        <f t="shared" si="0"/>
        <v>0</v>
      </c>
      <c r="H30" s="8">
        <f t="shared" si="1"/>
        <v>0</v>
      </c>
      <c r="I30" s="8">
        <f t="shared" si="2"/>
        <v>0</v>
      </c>
      <c r="J30" s="8">
        <f t="shared" si="3"/>
        <v>0</v>
      </c>
      <c r="K30" s="7"/>
      <c r="N30" s="16"/>
    </row>
    <row r="31" ht="135" spans="1:11">
      <c r="A31" s="8">
        <v>28</v>
      </c>
      <c r="B31" s="6" t="s">
        <v>69</v>
      </c>
      <c r="C31" s="7" t="s">
        <v>70</v>
      </c>
      <c r="D31" s="8" t="s">
        <v>22</v>
      </c>
      <c r="E31" s="8">
        <v>19.08</v>
      </c>
      <c r="F31" s="8"/>
      <c r="G31" s="8">
        <f t="shared" si="0"/>
        <v>0</v>
      </c>
      <c r="H31" s="8">
        <f t="shared" si="1"/>
        <v>0</v>
      </c>
      <c r="I31" s="8">
        <f t="shared" si="2"/>
        <v>0</v>
      </c>
      <c r="J31" s="8">
        <f t="shared" si="3"/>
        <v>0</v>
      </c>
      <c r="K31" s="7" t="s">
        <v>23</v>
      </c>
    </row>
    <row r="32" ht="148.5" spans="1:11">
      <c r="A32" s="8">
        <v>29</v>
      </c>
      <c r="B32" s="6" t="s">
        <v>71</v>
      </c>
      <c r="C32" s="7" t="s">
        <v>72</v>
      </c>
      <c r="D32" s="8" t="s">
        <v>22</v>
      </c>
      <c r="E32" s="8">
        <v>4.24</v>
      </c>
      <c r="F32" s="8"/>
      <c r="G32" s="8">
        <f t="shared" si="0"/>
        <v>0</v>
      </c>
      <c r="H32" s="8">
        <f t="shared" si="1"/>
        <v>0</v>
      </c>
      <c r="I32" s="8">
        <f t="shared" si="2"/>
        <v>0</v>
      </c>
      <c r="J32" s="8">
        <f t="shared" si="3"/>
        <v>0</v>
      </c>
      <c r="K32" s="7" t="s">
        <v>23</v>
      </c>
    </row>
    <row r="33" ht="27" spans="1:11">
      <c r="A33" s="8">
        <v>30</v>
      </c>
      <c r="B33" s="6" t="s">
        <v>73</v>
      </c>
      <c r="C33" s="7" t="s">
        <v>74</v>
      </c>
      <c r="D33" s="8" t="s">
        <v>44</v>
      </c>
      <c r="E33" s="8">
        <v>28.26</v>
      </c>
      <c r="F33" s="8"/>
      <c r="G33" s="8">
        <f t="shared" si="0"/>
        <v>0</v>
      </c>
      <c r="H33" s="8">
        <f t="shared" si="1"/>
        <v>0</v>
      </c>
      <c r="I33" s="8">
        <f t="shared" si="2"/>
        <v>0</v>
      </c>
      <c r="J33" s="8">
        <f t="shared" si="3"/>
        <v>0</v>
      </c>
      <c r="K33" s="7"/>
    </row>
    <row r="34" spans="1:11">
      <c r="A34" s="8"/>
      <c r="B34" s="14" t="s">
        <v>75</v>
      </c>
      <c r="C34" s="7"/>
      <c r="D34" s="8"/>
      <c r="E34" s="8"/>
      <c r="F34" s="8"/>
      <c r="G34" s="8"/>
      <c r="H34" s="8"/>
      <c r="I34" s="8"/>
      <c r="J34" s="8"/>
      <c r="K34" s="7"/>
    </row>
    <row r="35" ht="54" spans="1:11">
      <c r="A35" s="8">
        <v>31</v>
      </c>
      <c r="B35" s="6" t="s">
        <v>76</v>
      </c>
      <c r="C35" s="7" t="s">
        <v>77</v>
      </c>
      <c r="D35" s="8" t="s">
        <v>62</v>
      </c>
      <c r="E35" s="8">
        <v>62.49</v>
      </c>
      <c r="F35" s="8"/>
      <c r="G35" s="8">
        <f t="shared" ref="G35:G42" si="4">ROUND(F35*0.09,2)</f>
        <v>0</v>
      </c>
      <c r="H35" s="8">
        <f t="shared" ref="H35:H42" si="5">G35+F35</f>
        <v>0</v>
      </c>
      <c r="I35" s="8">
        <f t="shared" ref="I35:I42" si="6">ROUND(E35*F35,2)</f>
        <v>0</v>
      </c>
      <c r="J35" s="8">
        <f t="shared" ref="J35:J42" si="7">ROUND(E35*H35,2)</f>
        <v>0</v>
      </c>
      <c r="K35" s="7" t="s">
        <v>23</v>
      </c>
    </row>
    <row r="36" ht="54" spans="1:11">
      <c r="A36" s="8">
        <v>32</v>
      </c>
      <c r="B36" s="6" t="s">
        <v>76</v>
      </c>
      <c r="C36" s="7" t="s">
        <v>78</v>
      </c>
      <c r="D36" s="8" t="s">
        <v>62</v>
      </c>
      <c r="E36" s="8">
        <v>0.39</v>
      </c>
      <c r="F36" s="8"/>
      <c r="G36" s="8">
        <f t="shared" si="4"/>
        <v>0</v>
      </c>
      <c r="H36" s="8">
        <f t="shared" si="5"/>
        <v>0</v>
      </c>
      <c r="I36" s="8">
        <f t="shared" si="6"/>
        <v>0</v>
      </c>
      <c r="J36" s="8">
        <f t="shared" si="7"/>
        <v>0</v>
      </c>
      <c r="K36" s="7" t="s">
        <v>23</v>
      </c>
    </row>
    <row r="37" ht="54" spans="1:11">
      <c r="A37" s="8">
        <v>33</v>
      </c>
      <c r="B37" s="6" t="s">
        <v>79</v>
      </c>
      <c r="C37" s="7" t="s">
        <v>80</v>
      </c>
      <c r="D37" s="8" t="s">
        <v>62</v>
      </c>
      <c r="E37" s="8">
        <v>8.34</v>
      </c>
      <c r="F37" s="8"/>
      <c r="G37" s="8">
        <f t="shared" si="4"/>
        <v>0</v>
      </c>
      <c r="H37" s="8">
        <f t="shared" si="5"/>
        <v>0</v>
      </c>
      <c r="I37" s="8">
        <f t="shared" si="6"/>
        <v>0</v>
      </c>
      <c r="J37" s="8">
        <f t="shared" si="7"/>
        <v>0</v>
      </c>
      <c r="K37" s="7" t="s">
        <v>23</v>
      </c>
    </row>
    <row r="38" ht="27" spans="1:11">
      <c r="A38" s="8">
        <v>34</v>
      </c>
      <c r="B38" s="6" t="s">
        <v>63</v>
      </c>
      <c r="C38" s="7" t="s">
        <v>81</v>
      </c>
      <c r="D38" s="8" t="s">
        <v>49</v>
      </c>
      <c r="E38" s="8">
        <v>1.25</v>
      </c>
      <c r="F38" s="8"/>
      <c r="G38" s="8">
        <f t="shared" si="4"/>
        <v>0</v>
      </c>
      <c r="H38" s="8">
        <f t="shared" si="5"/>
        <v>0</v>
      </c>
      <c r="I38" s="8">
        <f t="shared" si="6"/>
        <v>0</v>
      </c>
      <c r="J38" s="8">
        <f t="shared" si="7"/>
        <v>0</v>
      </c>
      <c r="K38" s="7" t="s">
        <v>65</v>
      </c>
    </row>
    <row r="39" ht="40.5" spans="1:11">
      <c r="A39" s="8">
        <v>35</v>
      </c>
      <c r="B39" s="6" t="s">
        <v>82</v>
      </c>
      <c r="C39" s="7" t="s">
        <v>83</v>
      </c>
      <c r="D39" s="8" t="s">
        <v>49</v>
      </c>
      <c r="E39" s="8">
        <v>3.45</v>
      </c>
      <c r="F39" s="8"/>
      <c r="G39" s="8">
        <f t="shared" si="4"/>
        <v>0</v>
      </c>
      <c r="H39" s="8">
        <f t="shared" si="5"/>
        <v>0</v>
      </c>
      <c r="I39" s="8">
        <f t="shared" si="6"/>
        <v>0</v>
      </c>
      <c r="J39" s="8">
        <f t="shared" si="7"/>
        <v>0</v>
      </c>
      <c r="K39" s="7"/>
    </row>
    <row r="40" ht="54" spans="1:11">
      <c r="A40" s="8">
        <v>36</v>
      </c>
      <c r="B40" s="6" t="s">
        <v>84</v>
      </c>
      <c r="C40" s="7" t="s">
        <v>85</v>
      </c>
      <c r="D40" s="8" t="s">
        <v>62</v>
      </c>
      <c r="E40" s="8">
        <v>0.72</v>
      </c>
      <c r="F40" s="8"/>
      <c r="G40" s="8">
        <f t="shared" si="4"/>
        <v>0</v>
      </c>
      <c r="H40" s="8">
        <f t="shared" si="5"/>
        <v>0</v>
      </c>
      <c r="I40" s="8">
        <f t="shared" si="6"/>
        <v>0</v>
      </c>
      <c r="J40" s="8">
        <f t="shared" si="7"/>
        <v>0</v>
      </c>
      <c r="K40" s="7" t="s">
        <v>23</v>
      </c>
    </row>
    <row r="41" ht="94.5" spans="1:11">
      <c r="A41" s="8">
        <v>37</v>
      </c>
      <c r="B41" s="6" t="s">
        <v>86</v>
      </c>
      <c r="C41" s="7" t="s">
        <v>87</v>
      </c>
      <c r="D41" s="8" t="s">
        <v>22</v>
      </c>
      <c r="E41" s="8">
        <v>1279.23</v>
      </c>
      <c r="F41" s="8"/>
      <c r="G41" s="8">
        <f t="shared" si="4"/>
        <v>0</v>
      </c>
      <c r="H41" s="8">
        <f t="shared" si="5"/>
        <v>0</v>
      </c>
      <c r="I41" s="8">
        <f t="shared" si="6"/>
        <v>0</v>
      </c>
      <c r="J41" s="8">
        <f t="shared" si="7"/>
        <v>0</v>
      </c>
      <c r="K41" s="7" t="s">
        <v>23</v>
      </c>
    </row>
    <row r="42" ht="94.5" spans="1:11">
      <c r="A42" s="8">
        <v>38</v>
      </c>
      <c r="B42" s="6" t="s">
        <v>86</v>
      </c>
      <c r="C42" s="7" t="s">
        <v>88</v>
      </c>
      <c r="D42" s="8" t="s">
        <v>22</v>
      </c>
      <c r="E42" s="8">
        <v>116.09</v>
      </c>
      <c r="F42" s="8"/>
      <c r="G42" s="8">
        <f t="shared" si="4"/>
        <v>0</v>
      </c>
      <c r="H42" s="8">
        <f t="shared" si="5"/>
        <v>0</v>
      </c>
      <c r="I42" s="8">
        <f t="shared" si="6"/>
        <v>0</v>
      </c>
      <c r="J42" s="8">
        <f t="shared" si="7"/>
        <v>0</v>
      </c>
      <c r="K42" s="7" t="s">
        <v>23</v>
      </c>
    </row>
    <row r="43" ht="81" spans="1:11">
      <c r="A43" s="8"/>
      <c r="B43" s="6" t="s">
        <v>86</v>
      </c>
      <c r="C43" s="7" t="s">
        <v>89</v>
      </c>
      <c r="D43" s="8" t="s">
        <v>22</v>
      </c>
      <c r="E43" s="8">
        <v>75.33</v>
      </c>
      <c r="F43" s="8"/>
      <c r="G43" s="8"/>
      <c r="H43" s="8"/>
      <c r="I43" s="8"/>
      <c r="J43" s="8"/>
      <c r="K43" s="7"/>
    </row>
    <row r="44" ht="81" spans="1:11">
      <c r="A44" s="8">
        <v>39</v>
      </c>
      <c r="B44" s="6" t="s">
        <v>86</v>
      </c>
      <c r="C44" s="7" t="s">
        <v>90</v>
      </c>
      <c r="D44" s="8" t="s">
        <v>22</v>
      </c>
      <c r="E44" s="8">
        <v>0.89</v>
      </c>
      <c r="F44" s="8"/>
      <c r="G44" s="8">
        <f>ROUND(F44*0.09,2)</f>
        <v>0</v>
      </c>
      <c r="H44" s="8">
        <f>G44+F44</f>
        <v>0</v>
      </c>
      <c r="I44" s="8">
        <f>ROUND(E44*F44,2)</f>
        <v>0</v>
      </c>
      <c r="J44" s="8">
        <f>ROUND(E44*H44,2)</f>
        <v>0</v>
      </c>
      <c r="K44" s="7"/>
    </row>
    <row r="45" ht="94.5" spans="1:11">
      <c r="A45" s="8">
        <v>40</v>
      </c>
      <c r="B45" s="6" t="s">
        <v>86</v>
      </c>
      <c r="C45" s="7" t="s">
        <v>91</v>
      </c>
      <c r="D45" s="8" t="s">
        <v>22</v>
      </c>
      <c r="E45" s="8">
        <v>15.38</v>
      </c>
      <c r="F45" s="8"/>
      <c r="G45" s="8">
        <f>ROUND(F45*0.09,2)</f>
        <v>0</v>
      </c>
      <c r="H45" s="8">
        <f>G45+F45</f>
        <v>0</v>
      </c>
      <c r="I45" s="8">
        <f>ROUND(E45*F45,2)</f>
        <v>0</v>
      </c>
      <c r="J45" s="8">
        <f>ROUND(E45*H45,2)</f>
        <v>0</v>
      </c>
      <c r="K45" s="7"/>
    </row>
    <row r="46" ht="67.5" spans="1:11">
      <c r="A46" s="8">
        <v>41</v>
      </c>
      <c r="B46" s="6" t="s">
        <v>67</v>
      </c>
      <c r="C46" s="7" t="s">
        <v>92</v>
      </c>
      <c r="D46" s="8" t="s">
        <v>22</v>
      </c>
      <c r="E46" s="8">
        <v>3.37</v>
      </c>
      <c r="F46" s="8"/>
      <c r="G46" s="8">
        <f>ROUND(F46*0.09,2)</f>
        <v>0</v>
      </c>
      <c r="H46" s="8">
        <f>G46+F46</f>
        <v>0</v>
      </c>
      <c r="I46" s="8">
        <f>ROUND(E46*F46,2)</f>
        <v>0</v>
      </c>
      <c r="J46" s="8">
        <f>ROUND(E46*H46,2)</f>
        <v>0</v>
      </c>
      <c r="K46" s="7"/>
    </row>
    <row r="47" ht="40.5" spans="1:11">
      <c r="A47" s="8">
        <v>42</v>
      </c>
      <c r="B47" s="6" t="s">
        <v>93</v>
      </c>
      <c r="C47" s="7" t="s">
        <v>94</v>
      </c>
      <c r="D47" s="8" t="s">
        <v>22</v>
      </c>
      <c r="E47" s="8">
        <v>499.26</v>
      </c>
      <c r="F47" s="8"/>
      <c r="G47" s="8">
        <f t="shared" ref="G47:G54" si="8">ROUND(F47*0.09,2)</f>
        <v>0</v>
      </c>
      <c r="H47" s="8">
        <f t="shared" ref="H47:H54" si="9">G47+F47</f>
        <v>0</v>
      </c>
      <c r="I47" s="8">
        <f t="shared" ref="I47:I54" si="10">ROUND(E47*F47,2)</f>
        <v>0</v>
      </c>
      <c r="J47" s="8">
        <f t="shared" ref="J47:J54" si="11">ROUND(E47*H47,2)</f>
        <v>0</v>
      </c>
      <c r="K47" s="7"/>
    </row>
    <row r="48" ht="94.5" spans="1:11">
      <c r="A48" s="8">
        <v>43</v>
      </c>
      <c r="B48" s="6" t="s">
        <v>95</v>
      </c>
      <c r="C48" s="7" t="s">
        <v>96</v>
      </c>
      <c r="D48" s="8" t="s">
        <v>22</v>
      </c>
      <c r="E48" s="8">
        <v>3.84</v>
      </c>
      <c r="F48" s="8"/>
      <c r="G48" s="8">
        <f t="shared" si="8"/>
        <v>0</v>
      </c>
      <c r="H48" s="8">
        <f t="shared" si="9"/>
        <v>0</v>
      </c>
      <c r="I48" s="8">
        <f t="shared" si="10"/>
        <v>0</v>
      </c>
      <c r="J48" s="8">
        <f t="shared" si="11"/>
        <v>0</v>
      </c>
      <c r="K48" s="7"/>
    </row>
    <row r="49" ht="81" spans="1:11">
      <c r="A49" s="8">
        <v>44</v>
      </c>
      <c r="B49" s="6" t="s">
        <v>97</v>
      </c>
      <c r="C49" s="7" t="s">
        <v>98</v>
      </c>
      <c r="D49" s="8" t="s">
        <v>55</v>
      </c>
      <c r="E49" s="8">
        <v>3</v>
      </c>
      <c r="F49" s="8"/>
      <c r="G49" s="8">
        <f t="shared" si="8"/>
        <v>0</v>
      </c>
      <c r="H49" s="8">
        <f t="shared" si="9"/>
        <v>0</v>
      </c>
      <c r="I49" s="8">
        <f t="shared" si="10"/>
        <v>0</v>
      </c>
      <c r="J49" s="8">
        <f t="shared" si="11"/>
        <v>0</v>
      </c>
      <c r="K49" s="7"/>
    </row>
    <row r="50" ht="81" spans="1:11">
      <c r="A50" s="8">
        <v>45</v>
      </c>
      <c r="B50" s="6" t="s">
        <v>97</v>
      </c>
      <c r="C50" s="7" t="s">
        <v>99</v>
      </c>
      <c r="D50" s="8" t="s">
        <v>55</v>
      </c>
      <c r="E50" s="8">
        <v>1</v>
      </c>
      <c r="F50" s="8"/>
      <c r="G50" s="8">
        <f t="shared" si="8"/>
        <v>0</v>
      </c>
      <c r="H50" s="8">
        <f t="shared" si="9"/>
        <v>0</v>
      </c>
      <c r="I50" s="8">
        <f t="shared" si="10"/>
        <v>0</v>
      </c>
      <c r="J50" s="8">
        <f t="shared" si="11"/>
        <v>0</v>
      </c>
      <c r="K50" s="7"/>
    </row>
    <row r="51" ht="81" spans="1:11">
      <c r="A51" s="8">
        <v>46</v>
      </c>
      <c r="B51" s="6" t="s">
        <v>97</v>
      </c>
      <c r="C51" s="7" t="s">
        <v>100</v>
      </c>
      <c r="D51" s="8" t="s">
        <v>55</v>
      </c>
      <c r="E51" s="8">
        <v>1</v>
      </c>
      <c r="F51" s="8"/>
      <c r="G51" s="8">
        <f t="shared" si="8"/>
        <v>0</v>
      </c>
      <c r="H51" s="8">
        <f t="shared" si="9"/>
        <v>0</v>
      </c>
      <c r="I51" s="8">
        <f t="shared" si="10"/>
        <v>0</v>
      </c>
      <c r="J51" s="8">
        <f t="shared" si="11"/>
        <v>0</v>
      </c>
      <c r="K51" s="7"/>
    </row>
    <row r="52" ht="67.5" spans="1:11">
      <c r="A52" s="8">
        <v>47</v>
      </c>
      <c r="B52" s="6" t="s">
        <v>101</v>
      </c>
      <c r="C52" s="7" t="s">
        <v>102</v>
      </c>
      <c r="D52" s="8" t="s">
        <v>103</v>
      </c>
      <c r="E52" s="8">
        <v>164</v>
      </c>
      <c r="F52" s="8"/>
      <c r="G52" s="8">
        <f t="shared" si="8"/>
        <v>0</v>
      </c>
      <c r="H52" s="8">
        <f t="shared" si="9"/>
        <v>0</v>
      </c>
      <c r="I52" s="8">
        <f t="shared" si="10"/>
        <v>0</v>
      </c>
      <c r="J52" s="8">
        <f t="shared" si="11"/>
        <v>0</v>
      </c>
      <c r="K52" s="7"/>
    </row>
    <row r="53" ht="54" spans="1:11">
      <c r="A53" s="8">
        <v>48</v>
      </c>
      <c r="B53" s="6" t="s">
        <v>104</v>
      </c>
      <c r="C53" s="7" t="s">
        <v>105</v>
      </c>
      <c r="D53" s="8" t="s">
        <v>22</v>
      </c>
      <c r="E53" s="8">
        <v>70.315</v>
      </c>
      <c r="F53" s="8"/>
      <c r="G53" s="8">
        <f t="shared" si="8"/>
        <v>0</v>
      </c>
      <c r="H53" s="8">
        <f t="shared" si="9"/>
        <v>0</v>
      </c>
      <c r="I53" s="8">
        <f t="shared" si="10"/>
        <v>0</v>
      </c>
      <c r="J53" s="8">
        <f t="shared" si="11"/>
        <v>0</v>
      </c>
      <c r="K53" s="7"/>
    </row>
    <row r="54" ht="54" spans="1:11">
      <c r="A54" s="8">
        <v>49</v>
      </c>
      <c r="B54" s="6" t="s">
        <v>104</v>
      </c>
      <c r="C54" s="7" t="s">
        <v>106</v>
      </c>
      <c r="D54" s="8" t="s">
        <v>22</v>
      </c>
      <c r="E54" s="8">
        <v>90.19</v>
      </c>
      <c r="F54" s="8"/>
      <c r="G54" s="8">
        <f t="shared" si="8"/>
        <v>0</v>
      </c>
      <c r="H54" s="8">
        <f t="shared" si="9"/>
        <v>0</v>
      </c>
      <c r="I54" s="8">
        <f t="shared" si="10"/>
        <v>0</v>
      </c>
      <c r="J54" s="8">
        <f t="shared" si="11"/>
        <v>0</v>
      </c>
      <c r="K54" s="7"/>
    </row>
    <row r="55" spans="1:11">
      <c r="A55" s="8"/>
      <c r="B55" s="14" t="s">
        <v>107</v>
      </c>
      <c r="C55" s="7"/>
      <c r="D55" s="8"/>
      <c r="E55" s="8"/>
      <c r="F55" s="8"/>
      <c r="G55" s="8"/>
      <c r="H55" s="8"/>
      <c r="I55" s="8"/>
      <c r="J55" s="8"/>
      <c r="K55" s="7"/>
    </row>
    <row r="56" spans="1:11">
      <c r="A56" s="8">
        <v>50</v>
      </c>
      <c r="B56" s="6" t="s">
        <v>108</v>
      </c>
      <c r="C56" s="7" t="s">
        <v>109</v>
      </c>
      <c r="D56" s="8" t="s">
        <v>22</v>
      </c>
      <c r="E56" s="8">
        <v>867.46</v>
      </c>
      <c r="F56" s="8"/>
      <c r="G56" s="8">
        <f>ROUND(F56*0.09,2)</f>
        <v>0</v>
      </c>
      <c r="H56" s="8">
        <f>G56+F56</f>
        <v>0</v>
      </c>
      <c r="I56" s="8">
        <f>ROUND(E56*F56,2)</f>
        <v>0</v>
      </c>
      <c r="J56" s="8">
        <f>ROUND(E56*H56,2)</f>
        <v>0</v>
      </c>
      <c r="K56" s="7"/>
    </row>
    <row r="57" spans="1:11">
      <c r="A57" s="8">
        <v>51</v>
      </c>
      <c r="B57" s="6" t="s">
        <v>110</v>
      </c>
      <c r="C57" s="7" t="s">
        <v>111</v>
      </c>
      <c r="D57" s="8" t="s">
        <v>22</v>
      </c>
      <c r="E57" s="8">
        <v>1259.06</v>
      </c>
      <c r="F57" s="8"/>
      <c r="G57" s="8">
        <f>ROUND(F57*0.09,2)</f>
        <v>0</v>
      </c>
      <c r="H57" s="8">
        <f>G57+F57</f>
        <v>0</v>
      </c>
      <c r="I57" s="8">
        <f>ROUND(E57*F57,2)</f>
        <v>0</v>
      </c>
      <c r="J57" s="8">
        <f>ROUND(E57*H57,2)</f>
        <v>0</v>
      </c>
      <c r="K57" s="7"/>
    </row>
    <row r="58" spans="1:11">
      <c r="A58" s="8">
        <v>52</v>
      </c>
      <c r="B58" s="6" t="s">
        <v>112</v>
      </c>
      <c r="C58" s="7" t="s">
        <v>111</v>
      </c>
      <c r="D58" s="8" t="s">
        <v>22</v>
      </c>
      <c r="E58" s="8">
        <v>497.96</v>
      </c>
      <c r="F58" s="8"/>
      <c r="G58" s="8">
        <f>ROUND(F58*0.09,2)</f>
        <v>0</v>
      </c>
      <c r="H58" s="8">
        <f>G58+F58</f>
        <v>0</v>
      </c>
      <c r="I58" s="8">
        <f>ROUND(E58*F58,2)</f>
        <v>0</v>
      </c>
      <c r="J58" s="8">
        <f>ROUND(E58*H58,2)</f>
        <v>0</v>
      </c>
      <c r="K58" s="7"/>
    </row>
    <row r="59" spans="1:11">
      <c r="A59" s="8">
        <v>53</v>
      </c>
      <c r="B59" s="6" t="s">
        <v>113</v>
      </c>
      <c r="C59" s="7" t="s">
        <v>114</v>
      </c>
      <c r="D59" s="8" t="s">
        <v>22</v>
      </c>
      <c r="E59" s="13">
        <v>81.3</v>
      </c>
      <c r="F59" s="8"/>
      <c r="G59" s="8">
        <f>ROUND(F59*0.09,2)</f>
        <v>0</v>
      </c>
      <c r="H59" s="8">
        <f>G59+F59</f>
        <v>0</v>
      </c>
      <c r="I59" s="8">
        <f>ROUND(E59*F59,2)</f>
        <v>0</v>
      </c>
      <c r="J59" s="8">
        <f>ROUND(E59*H59,2)</f>
        <v>0</v>
      </c>
      <c r="K59" s="7"/>
    </row>
    <row r="60" ht="22.95" customHeight="1" spans="1:11">
      <c r="A60" s="8"/>
      <c r="B60" s="5" t="s">
        <v>10</v>
      </c>
      <c r="C60" s="9"/>
      <c r="D60" s="8"/>
      <c r="E60" s="8"/>
      <c r="F60" s="8"/>
      <c r="G60" s="8"/>
      <c r="H60" s="8"/>
      <c r="I60" s="8">
        <f>SUM(I4:I59)</f>
        <v>0</v>
      </c>
      <c r="J60" s="8">
        <f>SUM(J4:J59)</f>
        <v>0</v>
      </c>
      <c r="K60" s="7"/>
    </row>
  </sheetData>
  <mergeCells count="2">
    <mergeCell ref="A1:K1"/>
    <mergeCell ref="B60:C6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view="pageBreakPreview" zoomScale="85" zoomScaleNormal="100" zoomScaleSheetLayoutView="85" topLeftCell="A26" workbookViewId="0">
      <selection activeCell="B34" sqref="B34:E37"/>
    </sheetView>
  </sheetViews>
  <sheetFormatPr defaultColWidth="9" defaultRowHeight="13.5"/>
  <cols>
    <col min="1" max="1" width="5.10833333333333" style="1" customWidth="1"/>
    <col min="2" max="2" width="19.4416666666667" customWidth="1"/>
    <col min="3" max="3" width="28" style="2" customWidth="1"/>
    <col min="4" max="4" width="5.775" style="1" customWidth="1"/>
    <col min="5" max="5" width="10.225" style="1" customWidth="1"/>
    <col min="6" max="6" width="10.3333333333333" style="1" customWidth="1"/>
    <col min="7" max="7" width="9.44166666666667" style="1" customWidth="1"/>
    <col min="8" max="8" width="12.225" style="1" customWidth="1"/>
    <col min="9" max="9" width="12.6666666666667" style="1" customWidth="1"/>
    <col min="10" max="10" width="12.5583333333333" style="1" customWidth="1"/>
    <col min="11" max="11" width="8.10833333333333" customWidth="1"/>
  </cols>
  <sheetData>
    <row r="1" ht="35.4" customHeight="1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3</v>
      </c>
      <c r="J2" s="4" t="s">
        <v>5</v>
      </c>
      <c r="K2" s="10" t="s">
        <v>6</v>
      </c>
    </row>
    <row r="3" ht="14.25" spans="1:11">
      <c r="A3" s="8"/>
      <c r="B3" s="11" t="s">
        <v>116</v>
      </c>
      <c r="C3" s="7"/>
      <c r="D3" s="8"/>
      <c r="E3" s="8"/>
      <c r="F3" s="8"/>
      <c r="G3" s="8"/>
      <c r="H3" s="8"/>
      <c r="I3" s="8"/>
      <c r="J3" s="8"/>
      <c r="K3" s="6"/>
    </row>
    <row r="4" ht="54" spans="1:11">
      <c r="A4" s="8">
        <v>1</v>
      </c>
      <c r="B4" s="6" t="s">
        <v>117</v>
      </c>
      <c r="C4" s="7" t="s">
        <v>118</v>
      </c>
      <c r="D4" s="8" t="s">
        <v>62</v>
      </c>
      <c r="E4" s="8">
        <v>3911.25</v>
      </c>
      <c r="F4" s="8"/>
      <c r="G4" s="8">
        <f>ROUND(F4*9%,2)</f>
        <v>0</v>
      </c>
      <c r="H4" s="8">
        <f>G4+F4</f>
        <v>0</v>
      </c>
      <c r="I4" s="8">
        <f>ROUND(F4*E4,2)</f>
        <v>0</v>
      </c>
      <c r="J4" s="8">
        <f>ROUND(H4*E4,2)</f>
        <v>0</v>
      </c>
      <c r="K4" s="6"/>
    </row>
    <row r="5" ht="67.5" spans="1:11">
      <c r="A5" s="8">
        <v>2</v>
      </c>
      <c r="B5" s="6" t="s">
        <v>119</v>
      </c>
      <c r="C5" s="7" t="s">
        <v>120</v>
      </c>
      <c r="D5" s="8" t="s">
        <v>121</v>
      </c>
      <c r="E5" s="8">
        <v>81</v>
      </c>
      <c r="F5" s="8"/>
      <c r="G5" s="8">
        <f t="shared" ref="G5:G37" si="0">ROUND(F5*9%,2)</f>
        <v>0</v>
      </c>
      <c r="H5" s="8">
        <f t="shared" ref="H5:H37" si="1">G5+F5</f>
        <v>0</v>
      </c>
      <c r="I5" s="8">
        <f t="shared" ref="I5:I37" si="2">ROUND(F5*E5,2)</f>
        <v>0</v>
      </c>
      <c r="J5" s="8">
        <f t="shared" ref="J5:J37" si="3">ROUND(H5*E5,2)</f>
        <v>0</v>
      </c>
      <c r="K5" s="6"/>
    </row>
    <row r="6" ht="67.5" spans="1:11">
      <c r="A6" s="8">
        <v>3</v>
      </c>
      <c r="B6" s="6" t="s">
        <v>119</v>
      </c>
      <c r="C6" s="7" t="s">
        <v>122</v>
      </c>
      <c r="D6" s="8" t="s">
        <v>121</v>
      </c>
      <c r="E6" s="8">
        <v>17</v>
      </c>
      <c r="F6" s="8"/>
      <c r="G6" s="8">
        <f t="shared" si="0"/>
        <v>0</v>
      </c>
      <c r="H6" s="8">
        <f t="shared" si="1"/>
        <v>0</v>
      </c>
      <c r="I6" s="8">
        <f t="shared" si="2"/>
        <v>0</v>
      </c>
      <c r="J6" s="8">
        <f t="shared" si="3"/>
        <v>0</v>
      </c>
      <c r="K6" s="6"/>
    </row>
    <row r="7" ht="67.5" spans="1:11">
      <c r="A7" s="8">
        <v>4</v>
      </c>
      <c r="B7" s="6" t="s">
        <v>119</v>
      </c>
      <c r="C7" s="7" t="s">
        <v>123</v>
      </c>
      <c r="D7" s="8" t="s">
        <v>121</v>
      </c>
      <c r="E7" s="8">
        <v>15</v>
      </c>
      <c r="F7" s="8"/>
      <c r="G7" s="8">
        <f t="shared" si="0"/>
        <v>0</v>
      </c>
      <c r="H7" s="8">
        <f t="shared" si="1"/>
        <v>0</v>
      </c>
      <c r="I7" s="8">
        <f t="shared" si="2"/>
        <v>0</v>
      </c>
      <c r="J7" s="8">
        <f t="shared" si="3"/>
        <v>0</v>
      </c>
      <c r="K7" s="6"/>
    </row>
    <row r="8" ht="67.5" spans="1:11">
      <c r="A8" s="8">
        <v>5</v>
      </c>
      <c r="B8" s="6" t="s">
        <v>119</v>
      </c>
      <c r="C8" s="7" t="s">
        <v>124</v>
      </c>
      <c r="D8" s="8" t="s">
        <v>121</v>
      </c>
      <c r="E8" s="8">
        <v>3</v>
      </c>
      <c r="F8" s="8"/>
      <c r="G8" s="8">
        <f t="shared" si="0"/>
        <v>0</v>
      </c>
      <c r="H8" s="8">
        <f t="shared" si="1"/>
        <v>0</v>
      </c>
      <c r="I8" s="8">
        <f t="shared" si="2"/>
        <v>0</v>
      </c>
      <c r="J8" s="8">
        <f t="shared" si="3"/>
        <v>0</v>
      </c>
      <c r="K8" s="6"/>
    </row>
    <row r="9" ht="67.5" spans="1:11">
      <c r="A9" s="8">
        <v>6</v>
      </c>
      <c r="B9" s="6" t="s">
        <v>119</v>
      </c>
      <c r="C9" s="7" t="s">
        <v>125</v>
      </c>
      <c r="D9" s="8" t="s">
        <v>121</v>
      </c>
      <c r="E9" s="8">
        <v>20</v>
      </c>
      <c r="F9" s="8"/>
      <c r="G9" s="8">
        <f t="shared" si="0"/>
        <v>0</v>
      </c>
      <c r="H9" s="8">
        <f t="shared" si="1"/>
        <v>0</v>
      </c>
      <c r="I9" s="8">
        <f t="shared" si="2"/>
        <v>0</v>
      </c>
      <c r="J9" s="8">
        <f t="shared" si="3"/>
        <v>0</v>
      </c>
      <c r="K9" s="6"/>
    </row>
    <row r="10" ht="67.5" spans="1:11">
      <c r="A10" s="8">
        <v>7</v>
      </c>
      <c r="B10" s="6" t="s">
        <v>119</v>
      </c>
      <c r="C10" s="7" t="s">
        <v>126</v>
      </c>
      <c r="D10" s="8" t="s">
        <v>121</v>
      </c>
      <c r="E10" s="8">
        <v>1</v>
      </c>
      <c r="F10" s="8"/>
      <c r="G10" s="8">
        <f t="shared" si="0"/>
        <v>0</v>
      </c>
      <c r="H10" s="8">
        <f t="shared" si="1"/>
        <v>0</v>
      </c>
      <c r="I10" s="8">
        <f t="shared" si="2"/>
        <v>0</v>
      </c>
      <c r="J10" s="8">
        <f t="shared" si="3"/>
        <v>0</v>
      </c>
      <c r="K10" s="6"/>
    </row>
    <row r="11" ht="67.5" spans="1:11">
      <c r="A11" s="8">
        <v>8</v>
      </c>
      <c r="B11" s="6" t="s">
        <v>119</v>
      </c>
      <c r="C11" s="7" t="s">
        <v>127</v>
      </c>
      <c r="D11" s="8" t="s">
        <v>121</v>
      </c>
      <c r="E11" s="8">
        <v>5</v>
      </c>
      <c r="F11" s="8"/>
      <c r="G11" s="8">
        <f t="shared" si="0"/>
        <v>0</v>
      </c>
      <c r="H11" s="8">
        <f t="shared" si="1"/>
        <v>0</v>
      </c>
      <c r="I11" s="8">
        <f t="shared" si="2"/>
        <v>0</v>
      </c>
      <c r="J11" s="8">
        <f t="shared" si="3"/>
        <v>0</v>
      </c>
      <c r="K11" s="6"/>
    </row>
    <row r="12" ht="67.5" spans="1:11">
      <c r="A12" s="8">
        <v>9</v>
      </c>
      <c r="B12" s="6" t="s">
        <v>128</v>
      </c>
      <c r="C12" s="7" t="s">
        <v>129</v>
      </c>
      <c r="D12" s="8" t="s">
        <v>22</v>
      </c>
      <c r="E12" s="8">
        <v>68.86</v>
      </c>
      <c r="F12" s="8"/>
      <c r="G12" s="8">
        <f t="shared" si="0"/>
        <v>0</v>
      </c>
      <c r="H12" s="8">
        <f t="shared" si="1"/>
        <v>0</v>
      </c>
      <c r="I12" s="8">
        <f t="shared" si="2"/>
        <v>0</v>
      </c>
      <c r="J12" s="8">
        <f t="shared" si="3"/>
        <v>0</v>
      </c>
      <c r="K12" s="6"/>
    </row>
    <row r="13" ht="67.5" spans="1:11">
      <c r="A13" s="8">
        <v>10</v>
      </c>
      <c r="B13" s="6" t="s">
        <v>128</v>
      </c>
      <c r="C13" s="7" t="s">
        <v>130</v>
      </c>
      <c r="D13" s="8" t="s">
        <v>22</v>
      </c>
      <c r="E13" s="8">
        <v>380.38</v>
      </c>
      <c r="F13" s="8"/>
      <c r="G13" s="8">
        <f t="shared" si="0"/>
        <v>0</v>
      </c>
      <c r="H13" s="8">
        <f t="shared" si="1"/>
        <v>0</v>
      </c>
      <c r="I13" s="8">
        <f t="shared" si="2"/>
        <v>0</v>
      </c>
      <c r="J13" s="8">
        <f t="shared" si="3"/>
        <v>0</v>
      </c>
      <c r="K13" s="6"/>
    </row>
    <row r="14" ht="67.5" spans="1:11">
      <c r="A14" s="8">
        <v>11</v>
      </c>
      <c r="B14" s="6" t="s">
        <v>131</v>
      </c>
      <c r="C14" s="7" t="s">
        <v>132</v>
      </c>
      <c r="D14" s="8" t="s">
        <v>22</v>
      </c>
      <c r="E14" s="8">
        <v>140.7</v>
      </c>
      <c r="F14" s="8"/>
      <c r="G14" s="8">
        <f t="shared" si="0"/>
        <v>0</v>
      </c>
      <c r="H14" s="8">
        <f t="shared" si="1"/>
        <v>0</v>
      </c>
      <c r="I14" s="8">
        <f t="shared" si="2"/>
        <v>0</v>
      </c>
      <c r="J14" s="8">
        <f t="shared" si="3"/>
        <v>0</v>
      </c>
      <c r="K14" s="6"/>
    </row>
    <row r="15" ht="67.5" spans="1:11">
      <c r="A15" s="8">
        <v>12</v>
      </c>
      <c r="B15" s="6" t="s">
        <v>131</v>
      </c>
      <c r="C15" s="7" t="s">
        <v>133</v>
      </c>
      <c r="D15" s="8" t="s">
        <v>22</v>
      </c>
      <c r="E15" s="8">
        <v>73.21</v>
      </c>
      <c r="F15" s="8"/>
      <c r="G15" s="8">
        <f t="shared" si="0"/>
        <v>0</v>
      </c>
      <c r="H15" s="8">
        <f t="shared" si="1"/>
        <v>0</v>
      </c>
      <c r="I15" s="8">
        <f t="shared" si="2"/>
        <v>0</v>
      </c>
      <c r="J15" s="8">
        <f t="shared" si="3"/>
        <v>0</v>
      </c>
      <c r="K15" s="6"/>
    </row>
    <row r="16" ht="67.5" spans="1:11">
      <c r="A16" s="8">
        <v>13</v>
      </c>
      <c r="B16" s="6" t="s">
        <v>131</v>
      </c>
      <c r="C16" s="7" t="s">
        <v>134</v>
      </c>
      <c r="D16" s="8" t="s">
        <v>22</v>
      </c>
      <c r="E16" s="8">
        <v>99.63</v>
      </c>
      <c r="F16" s="8"/>
      <c r="G16" s="8">
        <f t="shared" si="0"/>
        <v>0</v>
      </c>
      <c r="H16" s="8">
        <f t="shared" si="1"/>
        <v>0</v>
      </c>
      <c r="I16" s="8">
        <f t="shared" si="2"/>
        <v>0</v>
      </c>
      <c r="J16" s="8">
        <f t="shared" si="3"/>
        <v>0</v>
      </c>
      <c r="K16" s="6"/>
    </row>
    <row r="17" ht="67.5" spans="1:11">
      <c r="A17" s="8">
        <v>14</v>
      </c>
      <c r="B17" s="6" t="s">
        <v>131</v>
      </c>
      <c r="C17" s="7" t="s">
        <v>135</v>
      </c>
      <c r="D17" s="8" t="s">
        <v>22</v>
      </c>
      <c r="E17" s="8">
        <v>212.46</v>
      </c>
      <c r="F17" s="8"/>
      <c r="G17" s="8">
        <f t="shared" si="0"/>
        <v>0</v>
      </c>
      <c r="H17" s="8">
        <f t="shared" si="1"/>
        <v>0</v>
      </c>
      <c r="I17" s="8">
        <f t="shared" si="2"/>
        <v>0</v>
      </c>
      <c r="J17" s="8">
        <f t="shared" si="3"/>
        <v>0</v>
      </c>
      <c r="K17" s="6"/>
    </row>
    <row r="18" ht="67.5" spans="1:11">
      <c r="A18" s="8">
        <v>15</v>
      </c>
      <c r="B18" s="6" t="s">
        <v>131</v>
      </c>
      <c r="C18" s="7" t="s">
        <v>136</v>
      </c>
      <c r="D18" s="8" t="s">
        <v>22</v>
      </c>
      <c r="E18" s="8">
        <v>353.24</v>
      </c>
      <c r="F18" s="8"/>
      <c r="G18" s="8">
        <f t="shared" si="0"/>
        <v>0</v>
      </c>
      <c r="H18" s="8">
        <f t="shared" si="1"/>
        <v>0</v>
      </c>
      <c r="I18" s="8">
        <f t="shared" si="2"/>
        <v>0</v>
      </c>
      <c r="J18" s="8">
        <f t="shared" si="3"/>
        <v>0</v>
      </c>
      <c r="K18" s="6"/>
    </row>
    <row r="19" ht="54" spans="1:11">
      <c r="A19" s="8">
        <v>16</v>
      </c>
      <c r="B19" s="6" t="s">
        <v>137</v>
      </c>
      <c r="C19" s="7" t="s">
        <v>138</v>
      </c>
      <c r="D19" s="8" t="s">
        <v>22</v>
      </c>
      <c r="E19" s="8">
        <v>140.7</v>
      </c>
      <c r="F19" s="8"/>
      <c r="G19" s="8">
        <f t="shared" si="0"/>
        <v>0</v>
      </c>
      <c r="H19" s="8">
        <f t="shared" si="1"/>
        <v>0</v>
      </c>
      <c r="I19" s="8">
        <f t="shared" si="2"/>
        <v>0</v>
      </c>
      <c r="J19" s="8">
        <f t="shared" si="3"/>
        <v>0</v>
      </c>
      <c r="K19" s="6"/>
    </row>
    <row r="20" ht="40.5" spans="1:11">
      <c r="A20" s="8">
        <v>17</v>
      </c>
      <c r="B20" s="6" t="s">
        <v>139</v>
      </c>
      <c r="C20" s="7" t="s">
        <v>140</v>
      </c>
      <c r="D20" s="8" t="s">
        <v>22</v>
      </c>
      <c r="E20" s="8">
        <v>3743</v>
      </c>
      <c r="F20" s="8"/>
      <c r="G20" s="8">
        <f t="shared" si="0"/>
        <v>0</v>
      </c>
      <c r="H20" s="8">
        <f t="shared" si="1"/>
        <v>0</v>
      </c>
      <c r="I20" s="8">
        <f t="shared" si="2"/>
        <v>0</v>
      </c>
      <c r="J20" s="8">
        <f t="shared" si="3"/>
        <v>0</v>
      </c>
      <c r="K20" s="6"/>
    </row>
    <row r="21" ht="14.25" spans="1:11">
      <c r="A21" s="8"/>
      <c r="B21" s="11" t="s">
        <v>141</v>
      </c>
      <c r="C21" s="7"/>
      <c r="D21" s="8"/>
      <c r="E21" s="8"/>
      <c r="F21" s="8"/>
      <c r="G21" s="8"/>
      <c r="H21" s="8"/>
      <c r="I21" s="8"/>
      <c r="J21" s="8"/>
      <c r="K21" s="6"/>
    </row>
    <row r="22" ht="54" spans="1:11">
      <c r="A22" s="8">
        <v>18</v>
      </c>
      <c r="B22" s="6" t="s">
        <v>117</v>
      </c>
      <c r="C22" s="7" t="s">
        <v>118</v>
      </c>
      <c r="D22" s="8" t="s">
        <v>62</v>
      </c>
      <c r="E22" s="8">
        <v>1689.08</v>
      </c>
      <c r="F22" s="8"/>
      <c r="G22" s="8">
        <f t="shared" si="0"/>
        <v>0</v>
      </c>
      <c r="H22" s="8">
        <f t="shared" si="1"/>
        <v>0</v>
      </c>
      <c r="I22" s="8">
        <f t="shared" si="2"/>
        <v>0</v>
      </c>
      <c r="J22" s="8">
        <f t="shared" si="3"/>
        <v>0</v>
      </c>
      <c r="K22" s="7" t="s">
        <v>142</v>
      </c>
    </row>
    <row r="23" ht="67.5" spans="1:11">
      <c r="A23" s="8">
        <v>19</v>
      </c>
      <c r="B23" s="6" t="s">
        <v>119</v>
      </c>
      <c r="C23" s="7" t="s">
        <v>143</v>
      </c>
      <c r="D23" s="8" t="s">
        <v>121</v>
      </c>
      <c r="E23" s="8">
        <v>1</v>
      </c>
      <c r="F23" s="8"/>
      <c r="G23" s="8">
        <f t="shared" si="0"/>
        <v>0</v>
      </c>
      <c r="H23" s="8">
        <f t="shared" si="1"/>
        <v>0</v>
      </c>
      <c r="I23" s="8">
        <f t="shared" si="2"/>
        <v>0</v>
      </c>
      <c r="J23" s="8">
        <f t="shared" si="3"/>
        <v>0</v>
      </c>
      <c r="K23" s="6"/>
    </row>
    <row r="24" ht="54" spans="1:11">
      <c r="A24" s="8">
        <v>20</v>
      </c>
      <c r="B24" s="6" t="s">
        <v>119</v>
      </c>
      <c r="C24" s="7" t="s">
        <v>144</v>
      </c>
      <c r="D24" s="8" t="s">
        <v>121</v>
      </c>
      <c r="E24" s="8">
        <v>1</v>
      </c>
      <c r="F24" s="8"/>
      <c r="G24" s="8">
        <f t="shared" si="0"/>
        <v>0</v>
      </c>
      <c r="H24" s="8">
        <f t="shared" si="1"/>
        <v>0</v>
      </c>
      <c r="I24" s="8">
        <f t="shared" si="2"/>
        <v>0</v>
      </c>
      <c r="J24" s="8">
        <f t="shared" si="3"/>
        <v>0</v>
      </c>
      <c r="K24" s="6"/>
    </row>
    <row r="25" ht="54" spans="1:11">
      <c r="A25" s="8">
        <v>21</v>
      </c>
      <c r="B25" s="6" t="s">
        <v>119</v>
      </c>
      <c r="C25" s="7" t="s">
        <v>145</v>
      </c>
      <c r="D25" s="8" t="s">
        <v>121</v>
      </c>
      <c r="E25" s="8">
        <v>1</v>
      </c>
      <c r="F25" s="8"/>
      <c r="G25" s="8">
        <f t="shared" si="0"/>
        <v>0</v>
      </c>
      <c r="H25" s="8">
        <f t="shared" si="1"/>
        <v>0</v>
      </c>
      <c r="I25" s="8">
        <f t="shared" si="2"/>
        <v>0</v>
      </c>
      <c r="J25" s="8">
        <f t="shared" si="3"/>
        <v>0</v>
      </c>
      <c r="K25" s="6"/>
    </row>
    <row r="26" ht="54" spans="1:11">
      <c r="A26" s="8">
        <v>22</v>
      </c>
      <c r="B26" s="6" t="s">
        <v>119</v>
      </c>
      <c r="C26" s="7" t="s">
        <v>146</v>
      </c>
      <c r="D26" s="8" t="s">
        <v>121</v>
      </c>
      <c r="E26" s="8">
        <v>4</v>
      </c>
      <c r="F26" s="8"/>
      <c r="G26" s="8">
        <f t="shared" si="0"/>
        <v>0</v>
      </c>
      <c r="H26" s="8">
        <f t="shared" si="1"/>
        <v>0</v>
      </c>
      <c r="I26" s="8">
        <f t="shared" si="2"/>
        <v>0</v>
      </c>
      <c r="J26" s="8">
        <f t="shared" si="3"/>
        <v>0</v>
      </c>
      <c r="K26" s="6"/>
    </row>
    <row r="27" ht="67.5" spans="1:11">
      <c r="A27" s="8">
        <v>23</v>
      </c>
      <c r="B27" s="6" t="s">
        <v>128</v>
      </c>
      <c r="C27" s="7" t="s">
        <v>147</v>
      </c>
      <c r="D27" s="8" t="s">
        <v>22</v>
      </c>
      <c r="E27" s="8">
        <v>218.66</v>
      </c>
      <c r="F27" s="8"/>
      <c r="G27" s="8">
        <f t="shared" si="0"/>
        <v>0</v>
      </c>
      <c r="H27" s="8">
        <f t="shared" si="1"/>
        <v>0</v>
      </c>
      <c r="I27" s="8">
        <f t="shared" si="2"/>
        <v>0</v>
      </c>
      <c r="J27" s="8">
        <f t="shared" si="3"/>
        <v>0</v>
      </c>
      <c r="K27" s="6"/>
    </row>
    <row r="28" ht="67.5" spans="1:11">
      <c r="A28" s="8">
        <v>24</v>
      </c>
      <c r="B28" s="6" t="s">
        <v>128</v>
      </c>
      <c r="C28" s="7" t="s">
        <v>148</v>
      </c>
      <c r="D28" s="8" t="s">
        <v>22</v>
      </c>
      <c r="E28" s="8">
        <v>270.28</v>
      </c>
      <c r="F28" s="8"/>
      <c r="G28" s="8">
        <f t="shared" si="0"/>
        <v>0</v>
      </c>
      <c r="H28" s="8">
        <f t="shared" si="1"/>
        <v>0</v>
      </c>
      <c r="I28" s="8">
        <f t="shared" si="2"/>
        <v>0</v>
      </c>
      <c r="J28" s="8">
        <f t="shared" si="3"/>
        <v>0</v>
      </c>
      <c r="K28" s="6"/>
    </row>
    <row r="29" ht="67.5" spans="1:11">
      <c r="A29" s="8">
        <v>25</v>
      </c>
      <c r="B29" s="6" t="s">
        <v>128</v>
      </c>
      <c r="C29" s="7" t="s">
        <v>149</v>
      </c>
      <c r="D29" s="8" t="s">
        <v>22</v>
      </c>
      <c r="E29" s="8">
        <v>48.55</v>
      </c>
      <c r="F29" s="8"/>
      <c r="G29" s="8">
        <f t="shared" si="0"/>
        <v>0</v>
      </c>
      <c r="H29" s="8">
        <f t="shared" si="1"/>
        <v>0</v>
      </c>
      <c r="I29" s="8">
        <f t="shared" si="2"/>
        <v>0</v>
      </c>
      <c r="J29" s="8">
        <f t="shared" si="3"/>
        <v>0</v>
      </c>
      <c r="K29" s="6"/>
    </row>
    <row r="30" ht="67.5" spans="1:11">
      <c r="A30" s="8">
        <v>26</v>
      </c>
      <c r="B30" s="6" t="s">
        <v>131</v>
      </c>
      <c r="C30" s="7" t="s">
        <v>150</v>
      </c>
      <c r="D30" s="8" t="s">
        <v>22</v>
      </c>
      <c r="E30" s="8">
        <v>295.63</v>
      </c>
      <c r="F30" s="8"/>
      <c r="G30" s="8">
        <f t="shared" si="0"/>
        <v>0</v>
      </c>
      <c r="H30" s="8">
        <f t="shared" si="1"/>
        <v>0</v>
      </c>
      <c r="I30" s="8">
        <f t="shared" si="2"/>
        <v>0</v>
      </c>
      <c r="J30" s="8">
        <f t="shared" si="3"/>
        <v>0</v>
      </c>
      <c r="K30" s="6"/>
    </row>
    <row r="31" ht="54" spans="1:11">
      <c r="A31" s="8">
        <v>27</v>
      </c>
      <c r="B31" s="6" t="s">
        <v>137</v>
      </c>
      <c r="C31" s="7" t="s">
        <v>138</v>
      </c>
      <c r="D31" s="8" t="s">
        <v>121</v>
      </c>
      <c r="E31" s="8">
        <v>83.07</v>
      </c>
      <c r="F31" s="8"/>
      <c r="G31" s="8">
        <f t="shared" si="0"/>
        <v>0</v>
      </c>
      <c r="H31" s="8">
        <f t="shared" si="1"/>
        <v>0</v>
      </c>
      <c r="I31" s="8">
        <f t="shared" si="2"/>
        <v>0</v>
      </c>
      <c r="J31" s="8">
        <f t="shared" si="3"/>
        <v>0</v>
      </c>
      <c r="K31" s="6"/>
    </row>
    <row r="32" ht="40.5" spans="1:11">
      <c r="A32" s="8">
        <v>28</v>
      </c>
      <c r="B32" s="6" t="s">
        <v>139</v>
      </c>
      <c r="C32" s="7" t="s">
        <v>140</v>
      </c>
      <c r="D32" s="8" t="s">
        <v>22</v>
      </c>
      <c r="E32" s="8">
        <v>249.93</v>
      </c>
      <c r="F32" s="8"/>
      <c r="G32" s="8">
        <f t="shared" si="0"/>
        <v>0</v>
      </c>
      <c r="H32" s="8">
        <f t="shared" si="1"/>
        <v>0</v>
      </c>
      <c r="I32" s="8">
        <f t="shared" si="2"/>
        <v>0</v>
      </c>
      <c r="J32" s="8">
        <f t="shared" si="3"/>
        <v>0</v>
      </c>
      <c r="K32" s="6"/>
    </row>
    <row r="33" ht="14.25" spans="1:11">
      <c r="A33" s="8"/>
      <c r="B33" s="11" t="s">
        <v>151</v>
      </c>
      <c r="C33" s="7"/>
      <c r="D33" s="8"/>
      <c r="E33" s="8"/>
      <c r="F33" s="8"/>
      <c r="G33" s="8"/>
      <c r="H33" s="8"/>
      <c r="I33" s="8"/>
      <c r="J33" s="8"/>
      <c r="K33" s="6"/>
    </row>
    <row r="34" ht="40.5" spans="1:11">
      <c r="A34" s="8">
        <v>29</v>
      </c>
      <c r="B34" s="6" t="s">
        <v>152</v>
      </c>
      <c r="C34" s="7" t="s">
        <v>153</v>
      </c>
      <c r="D34" s="8" t="s">
        <v>121</v>
      </c>
      <c r="E34" s="8">
        <v>232</v>
      </c>
      <c r="F34" s="8"/>
      <c r="G34" s="8">
        <f t="shared" si="0"/>
        <v>0</v>
      </c>
      <c r="H34" s="8">
        <f t="shared" si="1"/>
        <v>0</v>
      </c>
      <c r="I34" s="8">
        <f t="shared" si="2"/>
        <v>0</v>
      </c>
      <c r="J34" s="8">
        <f t="shared" si="3"/>
        <v>0</v>
      </c>
      <c r="K34" s="6"/>
    </row>
    <row r="35" ht="27" spans="1:11">
      <c r="A35" s="8">
        <v>30</v>
      </c>
      <c r="B35" s="6" t="s">
        <v>154</v>
      </c>
      <c r="C35" s="7" t="s">
        <v>155</v>
      </c>
      <c r="D35" s="8" t="s">
        <v>22</v>
      </c>
      <c r="E35" s="8">
        <v>610.74</v>
      </c>
      <c r="F35" s="8"/>
      <c r="G35" s="8">
        <f t="shared" si="0"/>
        <v>0</v>
      </c>
      <c r="H35" s="8">
        <f t="shared" si="1"/>
        <v>0</v>
      </c>
      <c r="I35" s="8">
        <f t="shared" si="2"/>
        <v>0</v>
      </c>
      <c r="J35" s="8">
        <f t="shared" si="3"/>
        <v>0</v>
      </c>
      <c r="K35" s="6"/>
    </row>
    <row r="36" ht="27" spans="1:11">
      <c r="A36" s="8">
        <v>31</v>
      </c>
      <c r="B36" s="6" t="s">
        <v>156</v>
      </c>
      <c r="C36" s="7" t="s">
        <v>157</v>
      </c>
      <c r="D36" s="8" t="s">
        <v>121</v>
      </c>
      <c r="E36" s="8">
        <v>232</v>
      </c>
      <c r="F36" s="8"/>
      <c r="G36" s="8">
        <f t="shared" si="0"/>
        <v>0</v>
      </c>
      <c r="H36" s="8">
        <f t="shared" si="1"/>
        <v>0</v>
      </c>
      <c r="I36" s="8">
        <f t="shared" si="2"/>
        <v>0</v>
      </c>
      <c r="J36" s="8">
        <f t="shared" si="3"/>
        <v>0</v>
      </c>
      <c r="K36" s="6"/>
    </row>
    <row r="37" spans="1:11">
      <c r="A37" s="8">
        <v>32</v>
      </c>
      <c r="B37" s="6" t="s">
        <v>158</v>
      </c>
      <c r="C37" s="7" t="s">
        <v>159</v>
      </c>
      <c r="D37" s="8" t="s">
        <v>22</v>
      </c>
      <c r="E37" s="8">
        <v>2514.35</v>
      </c>
      <c r="F37" s="8"/>
      <c r="G37" s="8">
        <f t="shared" si="0"/>
        <v>0</v>
      </c>
      <c r="H37" s="8">
        <f t="shared" si="1"/>
        <v>0</v>
      </c>
      <c r="I37" s="8">
        <f t="shared" si="2"/>
        <v>0</v>
      </c>
      <c r="J37" s="8">
        <f t="shared" si="3"/>
        <v>0</v>
      </c>
      <c r="K37" s="6"/>
    </row>
    <row r="38" ht="27" customHeight="1" spans="1:11">
      <c r="A38" s="8"/>
      <c r="B38" s="8" t="s">
        <v>10</v>
      </c>
      <c r="C38" s="8"/>
      <c r="D38" s="8"/>
      <c r="E38" s="8"/>
      <c r="F38" s="8"/>
      <c r="G38" s="8"/>
      <c r="H38" s="8"/>
      <c r="I38" s="8">
        <f>SUM(I4:I37)</f>
        <v>0</v>
      </c>
      <c r="J38" s="8">
        <f>SUM(J4:J37)</f>
        <v>0</v>
      </c>
      <c r="K38" s="6"/>
    </row>
  </sheetData>
  <mergeCells count="2">
    <mergeCell ref="A1:K1"/>
    <mergeCell ref="B38:C3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view="pageBreakPreview" zoomScaleNormal="100" zoomScaleSheetLayoutView="100" workbookViewId="0">
      <selection activeCell="C30" sqref="C30"/>
    </sheetView>
  </sheetViews>
  <sheetFormatPr defaultColWidth="9" defaultRowHeight="13.5"/>
  <cols>
    <col min="1" max="1" width="5.10833333333333" style="1" customWidth="1"/>
    <col min="2" max="2" width="14.6666666666667" customWidth="1"/>
    <col min="3" max="3" width="28" style="2" customWidth="1"/>
    <col min="4" max="4" width="5.775" style="1" customWidth="1"/>
    <col min="5" max="5" width="10.225" style="1" customWidth="1"/>
    <col min="6" max="6" width="12.3333333333333" style="1" customWidth="1"/>
    <col min="7" max="7" width="10.8916666666667" style="1" customWidth="1"/>
    <col min="8" max="10" width="12.8916666666667" style="1" customWidth="1"/>
    <col min="11" max="11" width="8.10833333333333" customWidth="1"/>
  </cols>
  <sheetData>
    <row r="1" ht="35.4" customHeight="1" spans="1:11">
      <c r="A1" s="3" t="s">
        <v>160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3</v>
      </c>
      <c r="J2" s="4" t="s">
        <v>5</v>
      </c>
      <c r="K2" s="10" t="s">
        <v>6</v>
      </c>
    </row>
    <row r="3" ht="27" spans="1:11">
      <c r="A3" s="5">
        <v>1</v>
      </c>
      <c r="B3" s="6" t="s">
        <v>161</v>
      </c>
      <c r="C3" s="7" t="s">
        <v>162</v>
      </c>
      <c r="D3" s="8" t="s">
        <v>62</v>
      </c>
      <c r="E3" s="8">
        <v>758.57</v>
      </c>
      <c r="F3" s="8"/>
      <c r="G3" s="8">
        <f>ROUND(F3*0.09,2)</f>
        <v>0</v>
      </c>
      <c r="H3" s="9">
        <f>G3+F3</f>
        <v>0</v>
      </c>
      <c r="I3" s="8">
        <f>ROUND(F3*E3,2)</f>
        <v>0</v>
      </c>
      <c r="J3" s="8">
        <f>ROUND(E3*H3,2)</f>
        <v>0</v>
      </c>
      <c r="K3" s="6"/>
    </row>
    <row r="4" ht="27" spans="1:11">
      <c r="A4" s="5">
        <v>2</v>
      </c>
      <c r="B4" s="6" t="s">
        <v>161</v>
      </c>
      <c r="C4" s="7" t="s">
        <v>163</v>
      </c>
      <c r="D4" s="8" t="s">
        <v>62</v>
      </c>
      <c r="E4" s="8">
        <v>702.847</v>
      </c>
      <c r="F4" s="8"/>
      <c r="G4" s="8">
        <f>ROUND(F4*0.09,2)</f>
        <v>0</v>
      </c>
      <c r="H4" s="9">
        <f>G4+F4</f>
        <v>0</v>
      </c>
      <c r="I4" s="8">
        <f>ROUND(F4*E4,2)</f>
        <v>0</v>
      </c>
      <c r="J4" s="8">
        <f>ROUND(E4*H4,2)</f>
        <v>0</v>
      </c>
      <c r="K4" s="6"/>
    </row>
    <row r="5" ht="94.5" spans="1:11">
      <c r="A5" s="5">
        <v>3</v>
      </c>
      <c r="B5" s="6" t="s">
        <v>101</v>
      </c>
      <c r="C5" s="7" t="s">
        <v>164</v>
      </c>
      <c r="D5" s="8" t="s">
        <v>44</v>
      </c>
      <c r="E5" s="8">
        <v>217.65</v>
      </c>
      <c r="F5" s="8"/>
      <c r="G5" s="8">
        <f t="shared" ref="G5:G31" si="0">ROUND(F5*0.09,2)</f>
        <v>0</v>
      </c>
      <c r="H5" s="9">
        <f t="shared" ref="H5:H31" si="1">G5+F5</f>
        <v>0</v>
      </c>
      <c r="I5" s="8">
        <f t="shared" ref="I5:I31" si="2">ROUND(F5*E5,2)</f>
        <v>0</v>
      </c>
      <c r="J5" s="8">
        <f t="shared" ref="J5:J31" si="3">ROUND(E5*H5,2)</f>
        <v>0</v>
      </c>
      <c r="K5" s="6"/>
    </row>
    <row r="6" ht="94.5" spans="1:11">
      <c r="A6" s="5">
        <v>4</v>
      </c>
      <c r="B6" s="6" t="s">
        <v>101</v>
      </c>
      <c r="C6" s="7" t="s">
        <v>165</v>
      </c>
      <c r="D6" s="8" t="s">
        <v>44</v>
      </c>
      <c r="E6" s="8">
        <v>224.33</v>
      </c>
      <c r="F6" s="8"/>
      <c r="G6" s="8">
        <f t="shared" si="0"/>
        <v>0</v>
      </c>
      <c r="H6" s="9">
        <f t="shared" si="1"/>
        <v>0</v>
      </c>
      <c r="I6" s="8">
        <f t="shared" si="2"/>
        <v>0</v>
      </c>
      <c r="J6" s="8">
        <f t="shared" si="3"/>
        <v>0</v>
      </c>
      <c r="K6" s="6"/>
    </row>
    <row r="7" ht="94.5" spans="1:11">
      <c r="A7" s="5">
        <v>5</v>
      </c>
      <c r="B7" s="6" t="s">
        <v>101</v>
      </c>
      <c r="C7" s="7" t="s">
        <v>166</v>
      </c>
      <c r="D7" s="8" t="s">
        <v>44</v>
      </c>
      <c r="E7" s="8">
        <v>293.3</v>
      </c>
      <c r="F7" s="8"/>
      <c r="G7" s="8">
        <f t="shared" si="0"/>
        <v>0</v>
      </c>
      <c r="H7" s="9">
        <f t="shared" si="1"/>
        <v>0</v>
      </c>
      <c r="I7" s="8">
        <f t="shared" si="2"/>
        <v>0</v>
      </c>
      <c r="J7" s="8">
        <f t="shared" si="3"/>
        <v>0</v>
      </c>
      <c r="K7" s="6"/>
    </row>
    <row r="8" ht="94.5" spans="1:11">
      <c r="A8" s="5">
        <v>6</v>
      </c>
      <c r="B8" s="6" t="s">
        <v>101</v>
      </c>
      <c r="C8" s="7" t="s">
        <v>167</v>
      </c>
      <c r="D8" s="8" t="s">
        <v>44</v>
      </c>
      <c r="E8" s="8">
        <v>489.93</v>
      </c>
      <c r="F8" s="8"/>
      <c r="G8" s="8">
        <f t="shared" si="0"/>
        <v>0</v>
      </c>
      <c r="H8" s="9">
        <f t="shared" si="1"/>
        <v>0</v>
      </c>
      <c r="I8" s="8">
        <f t="shared" si="2"/>
        <v>0</v>
      </c>
      <c r="J8" s="8">
        <f t="shared" si="3"/>
        <v>0</v>
      </c>
      <c r="K8" s="6"/>
    </row>
    <row r="9" ht="94.5" spans="1:11">
      <c r="A9" s="5">
        <v>7</v>
      </c>
      <c r="B9" s="6" t="s">
        <v>168</v>
      </c>
      <c r="C9" s="7" t="s">
        <v>169</v>
      </c>
      <c r="D9" s="8" t="s">
        <v>44</v>
      </c>
      <c r="E9" s="8">
        <v>101.77</v>
      </c>
      <c r="F9" s="8"/>
      <c r="G9" s="8">
        <f t="shared" si="0"/>
        <v>0</v>
      </c>
      <c r="H9" s="9">
        <f t="shared" si="1"/>
        <v>0</v>
      </c>
      <c r="I9" s="8">
        <f t="shared" si="2"/>
        <v>0</v>
      </c>
      <c r="J9" s="8">
        <f t="shared" si="3"/>
        <v>0</v>
      </c>
      <c r="K9" s="6"/>
    </row>
    <row r="10" ht="94.5" spans="1:11">
      <c r="A10" s="5">
        <v>8</v>
      </c>
      <c r="B10" s="6" t="s">
        <v>168</v>
      </c>
      <c r="C10" s="7" t="s">
        <v>170</v>
      </c>
      <c r="D10" s="8" t="s">
        <v>44</v>
      </c>
      <c r="E10" s="8">
        <v>163.61</v>
      </c>
      <c r="F10" s="8"/>
      <c r="G10" s="8">
        <f t="shared" si="0"/>
        <v>0</v>
      </c>
      <c r="H10" s="9">
        <f t="shared" si="1"/>
        <v>0</v>
      </c>
      <c r="I10" s="8">
        <f t="shared" si="2"/>
        <v>0</v>
      </c>
      <c r="J10" s="8">
        <f t="shared" si="3"/>
        <v>0</v>
      </c>
      <c r="K10" s="6"/>
    </row>
    <row r="11" ht="94.5" spans="1:11">
      <c r="A11" s="5">
        <v>9</v>
      </c>
      <c r="B11" s="6" t="s">
        <v>168</v>
      </c>
      <c r="C11" s="7" t="s">
        <v>171</v>
      </c>
      <c r="D11" s="8" t="s">
        <v>44</v>
      </c>
      <c r="E11" s="8">
        <v>15.83</v>
      </c>
      <c r="F11" s="8"/>
      <c r="G11" s="8">
        <f t="shared" si="0"/>
        <v>0</v>
      </c>
      <c r="H11" s="9">
        <f t="shared" si="1"/>
        <v>0</v>
      </c>
      <c r="I11" s="8">
        <f t="shared" si="2"/>
        <v>0</v>
      </c>
      <c r="J11" s="8">
        <f t="shared" si="3"/>
        <v>0</v>
      </c>
      <c r="K11" s="6"/>
    </row>
    <row r="12" ht="94.5" spans="1:11">
      <c r="A12" s="5">
        <v>10</v>
      </c>
      <c r="B12" s="6" t="s">
        <v>101</v>
      </c>
      <c r="C12" s="7" t="s">
        <v>172</v>
      </c>
      <c r="D12" s="8" t="s">
        <v>44</v>
      </c>
      <c r="E12" s="8">
        <v>690.51</v>
      </c>
      <c r="F12" s="8"/>
      <c r="G12" s="8">
        <f t="shared" si="0"/>
        <v>0</v>
      </c>
      <c r="H12" s="9">
        <f t="shared" si="1"/>
        <v>0</v>
      </c>
      <c r="I12" s="8">
        <f t="shared" si="2"/>
        <v>0</v>
      </c>
      <c r="J12" s="8">
        <f t="shared" si="3"/>
        <v>0</v>
      </c>
      <c r="K12" s="6"/>
    </row>
    <row r="13" ht="94.5" spans="1:11">
      <c r="A13" s="5">
        <v>11</v>
      </c>
      <c r="B13" s="6" t="s">
        <v>101</v>
      </c>
      <c r="C13" s="7" t="s">
        <v>173</v>
      </c>
      <c r="D13" s="8" t="s">
        <v>44</v>
      </c>
      <c r="E13" s="8">
        <v>172.5</v>
      </c>
      <c r="F13" s="8"/>
      <c r="G13" s="8">
        <f t="shared" si="0"/>
        <v>0</v>
      </c>
      <c r="H13" s="9">
        <f t="shared" si="1"/>
        <v>0</v>
      </c>
      <c r="I13" s="8">
        <f t="shared" si="2"/>
        <v>0</v>
      </c>
      <c r="J13" s="8">
        <f t="shared" si="3"/>
        <v>0</v>
      </c>
      <c r="K13" s="6"/>
    </row>
    <row r="14" ht="94.5" spans="1:11">
      <c r="A14" s="5">
        <v>12</v>
      </c>
      <c r="B14" s="6" t="s">
        <v>101</v>
      </c>
      <c r="C14" s="7" t="s">
        <v>174</v>
      </c>
      <c r="D14" s="8" t="s">
        <v>44</v>
      </c>
      <c r="E14" s="8">
        <v>408.74</v>
      </c>
      <c r="F14" s="8"/>
      <c r="G14" s="8">
        <f t="shared" si="0"/>
        <v>0</v>
      </c>
      <c r="H14" s="9">
        <f t="shared" si="1"/>
        <v>0</v>
      </c>
      <c r="I14" s="8">
        <f t="shared" si="2"/>
        <v>0</v>
      </c>
      <c r="J14" s="8">
        <f t="shared" si="3"/>
        <v>0</v>
      </c>
      <c r="K14" s="6"/>
    </row>
    <row r="15" ht="94.5" spans="1:11">
      <c r="A15" s="5">
        <v>13</v>
      </c>
      <c r="B15" s="6" t="s">
        <v>175</v>
      </c>
      <c r="C15" s="7" t="s">
        <v>176</v>
      </c>
      <c r="D15" s="8" t="s">
        <v>44</v>
      </c>
      <c r="E15" s="8">
        <v>83.49</v>
      </c>
      <c r="F15" s="8"/>
      <c r="G15" s="8">
        <f t="shared" si="0"/>
        <v>0</v>
      </c>
      <c r="H15" s="9">
        <f t="shared" si="1"/>
        <v>0</v>
      </c>
      <c r="I15" s="8">
        <f t="shared" si="2"/>
        <v>0</v>
      </c>
      <c r="J15" s="8">
        <f t="shared" si="3"/>
        <v>0</v>
      </c>
      <c r="K15" s="6"/>
    </row>
    <row r="16" ht="94.5" spans="1:11">
      <c r="A16" s="5">
        <v>14</v>
      </c>
      <c r="B16" s="6" t="s">
        <v>175</v>
      </c>
      <c r="C16" s="7" t="s">
        <v>177</v>
      </c>
      <c r="D16" s="8" t="s">
        <v>44</v>
      </c>
      <c r="E16" s="8">
        <v>469.47</v>
      </c>
      <c r="F16" s="8"/>
      <c r="G16" s="8">
        <f t="shared" si="0"/>
        <v>0</v>
      </c>
      <c r="H16" s="9">
        <f t="shared" si="1"/>
        <v>0</v>
      </c>
      <c r="I16" s="8">
        <f t="shared" si="2"/>
        <v>0</v>
      </c>
      <c r="J16" s="8">
        <f t="shared" si="3"/>
        <v>0</v>
      </c>
      <c r="K16" s="6"/>
    </row>
    <row r="17" ht="94.5" spans="1:11">
      <c r="A17" s="5">
        <v>15</v>
      </c>
      <c r="B17" s="6" t="s">
        <v>175</v>
      </c>
      <c r="C17" s="7" t="s">
        <v>178</v>
      </c>
      <c r="D17" s="8" t="s">
        <v>44</v>
      </c>
      <c r="E17" s="8">
        <v>421.87</v>
      </c>
      <c r="F17" s="8"/>
      <c r="G17" s="8">
        <f t="shared" si="0"/>
        <v>0</v>
      </c>
      <c r="H17" s="9">
        <f t="shared" si="1"/>
        <v>0</v>
      </c>
      <c r="I17" s="8">
        <f t="shared" si="2"/>
        <v>0</v>
      </c>
      <c r="J17" s="8">
        <f t="shared" si="3"/>
        <v>0</v>
      </c>
      <c r="K17" s="6"/>
    </row>
    <row r="18" ht="94.5" spans="1:11">
      <c r="A18" s="5">
        <v>16</v>
      </c>
      <c r="B18" s="6" t="s">
        <v>175</v>
      </c>
      <c r="C18" s="7" t="s">
        <v>179</v>
      </c>
      <c r="D18" s="8" t="s">
        <v>44</v>
      </c>
      <c r="E18" s="8">
        <v>182.2</v>
      </c>
      <c r="F18" s="8"/>
      <c r="G18" s="8">
        <f t="shared" si="0"/>
        <v>0</v>
      </c>
      <c r="H18" s="9">
        <f t="shared" si="1"/>
        <v>0</v>
      </c>
      <c r="I18" s="8">
        <f t="shared" si="2"/>
        <v>0</v>
      </c>
      <c r="J18" s="8">
        <f t="shared" si="3"/>
        <v>0</v>
      </c>
      <c r="K18" s="6"/>
    </row>
    <row r="19" ht="94.5" spans="1:11">
      <c r="A19" s="5">
        <v>17</v>
      </c>
      <c r="B19" s="6" t="s">
        <v>175</v>
      </c>
      <c r="C19" s="7" t="s">
        <v>180</v>
      </c>
      <c r="D19" s="8" t="s">
        <v>44</v>
      </c>
      <c r="E19" s="8">
        <v>3.33</v>
      </c>
      <c r="F19" s="8"/>
      <c r="G19" s="8">
        <f t="shared" si="0"/>
        <v>0</v>
      </c>
      <c r="H19" s="9">
        <f t="shared" si="1"/>
        <v>0</v>
      </c>
      <c r="I19" s="8">
        <f t="shared" si="2"/>
        <v>0</v>
      </c>
      <c r="J19" s="8">
        <f t="shared" si="3"/>
        <v>0</v>
      </c>
      <c r="K19" s="6"/>
    </row>
    <row r="20" ht="27" spans="1:11">
      <c r="A20" s="5">
        <v>18</v>
      </c>
      <c r="B20" s="6" t="s">
        <v>181</v>
      </c>
      <c r="C20" s="7" t="s">
        <v>182</v>
      </c>
      <c r="D20" s="8" t="s">
        <v>44</v>
      </c>
      <c r="E20" s="8">
        <v>6981.29</v>
      </c>
      <c r="F20" s="8"/>
      <c r="G20" s="8">
        <f t="shared" si="0"/>
        <v>0</v>
      </c>
      <c r="H20" s="9">
        <f t="shared" si="1"/>
        <v>0</v>
      </c>
      <c r="I20" s="8">
        <f t="shared" si="2"/>
        <v>0</v>
      </c>
      <c r="J20" s="8">
        <f t="shared" si="3"/>
        <v>0</v>
      </c>
      <c r="K20" s="6"/>
    </row>
    <row r="21" ht="27" spans="1:11">
      <c r="A21" s="5">
        <v>19</v>
      </c>
      <c r="B21" s="6" t="s">
        <v>183</v>
      </c>
      <c r="C21" s="7" t="s">
        <v>184</v>
      </c>
      <c r="D21" s="8" t="s">
        <v>55</v>
      </c>
      <c r="E21" s="8">
        <v>11636</v>
      </c>
      <c r="F21" s="8"/>
      <c r="G21" s="8">
        <f t="shared" si="0"/>
        <v>0</v>
      </c>
      <c r="H21" s="9">
        <f t="shared" si="1"/>
        <v>0</v>
      </c>
      <c r="I21" s="8">
        <f t="shared" si="2"/>
        <v>0</v>
      </c>
      <c r="J21" s="8">
        <f t="shared" si="3"/>
        <v>0</v>
      </c>
      <c r="K21" s="6"/>
    </row>
    <row r="22" ht="54" spans="1:11">
      <c r="A22" s="5">
        <v>20</v>
      </c>
      <c r="B22" s="6" t="s">
        <v>185</v>
      </c>
      <c r="C22" s="7" t="s">
        <v>186</v>
      </c>
      <c r="D22" s="8" t="s">
        <v>52</v>
      </c>
      <c r="E22" s="8">
        <v>16</v>
      </c>
      <c r="F22" s="8"/>
      <c r="G22" s="8">
        <f t="shared" si="0"/>
        <v>0</v>
      </c>
      <c r="H22" s="9">
        <f t="shared" si="1"/>
        <v>0</v>
      </c>
      <c r="I22" s="8">
        <f t="shared" si="2"/>
        <v>0</v>
      </c>
      <c r="J22" s="8">
        <f t="shared" si="3"/>
        <v>0</v>
      </c>
      <c r="K22" s="6"/>
    </row>
    <row r="23" ht="54" spans="1:11">
      <c r="A23" s="5">
        <v>21</v>
      </c>
      <c r="B23" s="6" t="s">
        <v>187</v>
      </c>
      <c r="C23" s="7" t="s">
        <v>188</v>
      </c>
      <c r="D23" s="8" t="s">
        <v>52</v>
      </c>
      <c r="E23" s="8">
        <v>9</v>
      </c>
      <c r="F23" s="8"/>
      <c r="G23" s="8">
        <f t="shared" si="0"/>
        <v>0</v>
      </c>
      <c r="H23" s="9">
        <f t="shared" si="1"/>
        <v>0</v>
      </c>
      <c r="I23" s="8">
        <f t="shared" si="2"/>
        <v>0</v>
      </c>
      <c r="J23" s="8">
        <f t="shared" si="3"/>
        <v>0</v>
      </c>
      <c r="K23" s="6"/>
    </row>
    <row r="24" ht="108" spans="1:11">
      <c r="A24" s="5">
        <v>22</v>
      </c>
      <c r="B24" s="6" t="s">
        <v>185</v>
      </c>
      <c r="C24" s="7" t="s">
        <v>189</v>
      </c>
      <c r="D24" s="8" t="s">
        <v>52</v>
      </c>
      <c r="E24" s="8">
        <v>5</v>
      </c>
      <c r="F24" s="8"/>
      <c r="G24" s="8">
        <f t="shared" si="0"/>
        <v>0</v>
      </c>
      <c r="H24" s="9">
        <f t="shared" si="1"/>
        <v>0</v>
      </c>
      <c r="I24" s="8">
        <f t="shared" si="2"/>
        <v>0</v>
      </c>
      <c r="J24" s="8">
        <f t="shared" si="3"/>
        <v>0</v>
      </c>
      <c r="K24" s="6"/>
    </row>
    <row r="25" ht="108" spans="1:11">
      <c r="A25" s="5">
        <v>23</v>
      </c>
      <c r="B25" s="6" t="s">
        <v>185</v>
      </c>
      <c r="C25" s="7" t="s">
        <v>190</v>
      </c>
      <c r="D25" s="8" t="s">
        <v>52</v>
      </c>
      <c r="E25" s="8">
        <v>26</v>
      </c>
      <c r="F25" s="8"/>
      <c r="G25" s="8">
        <f t="shared" si="0"/>
        <v>0</v>
      </c>
      <c r="H25" s="9">
        <f t="shared" si="1"/>
        <v>0</v>
      </c>
      <c r="I25" s="8">
        <f t="shared" si="2"/>
        <v>0</v>
      </c>
      <c r="J25" s="8">
        <f t="shared" si="3"/>
        <v>0</v>
      </c>
      <c r="K25" s="6"/>
    </row>
    <row r="26" ht="108" spans="1:11">
      <c r="A26" s="5">
        <v>24</v>
      </c>
      <c r="B26" s="6" t="s">
        <v>185</v>
      </c>
      <c r="C26" s="7" t="s">
        <v>191</v>
      </c>
      <c r="D26" s="8" t="s">
        <v>52</v>
      </c>
      <c r="E26" s="8">
        <v>32</v>
      </c>
      <c r="F26" s="8"/>
      <c r="G26" s="8">
        <f t="shared" si="0"/>
        <v>0</v>
      </c>
      <c r="H26" s="9">
        <f t="shared" si="1"/>
        <v>0</v>
      </c>
      <c r="I26" s="8">
        <f t="shared" si="2"/>
        <v>0</v>
      </c>
      <c r="J26" s="8">
        <f t="shared" si="3"/>
        <v>0</v>
      </c>
      <c r="K26" s="6"/>
    </row>
    <row r="27" ht="108" spans="1:11">
      <c r="A27" s="5">
        <v>25</v>
      </c>
      <c r="B27" s="6" t="s">
        <v>185</v>
      </c>
      <c r="C27" s="7" t="s">
        <v>192</v>
      </c>
      <c r="D27" s="8" t="s">
        <v>52</v>
      </c>
      <c r="E27" s="8">
        <v>36</v>
      </c>
      <c r="F27" s="8"/>
      <c r="G27" s="8">
        <f t="shared" si="0"/>
        <v>0</v>
      </c>
      <c r="H27" s="9">
        <f t="shared" si="1"/>
        <v>0</v>
      </c>
      <c r="I27" s="8">
        <f t="shared" si="2"/>
        <v>0</v>
      </c>
      <c r="J27" s="8">
        <f t="shared" si="3"/>
        <v>0</v>
      </c>
      <c r="K27" s="6"/>
    </row>
    <row r="28" ht="108" spans="1:11">
      <c r="A28" s="5">
        <v>26</v>
      </c>
      <c r="B28" s="6" t="s">
        <v>185</v>
      </c>
      <c r="C28" s="7" t="s">
        <v>193</v>
      </c>
      <c r="D28" s="8" t="s">
        <v>52</v>
      </c>
      <c r="E28" s="8">
        <v>42</v>
      </c>
      <c r="F28" s="8"/>
      <c r="G28" s="8">
        <f t="shared" si="0"/>
        <v>0</v>
      </c>
      <c r="H28" s="9">
        <f t="shared" si="1"/>
        <v>0</v>
      </c>
      <c r="I28" s="8">
        <f t="shared" si="2"/>
        <v>0</v>
      </c>
      <c r="J28" s="8">
        <f t="shared" si="3"/>
        <v>0</v>
      </c>
      <c r="K28" s="6"/>
    </row>
    <row r="29" ht="67.5" spans="1:11">
      <c r="A29" s="5">
        <v>27</v>
      </c>
      <c r="B29" s="6" t="s">
        <v>50</v>
      </c>
      <c r="C29" s="7" t="s">
        <v>194</v>
      </c>
      <c r="D29" s="8" t="s">
        <v>52</v>
      </c>
      <c r="E29" s="8">
        <v>35</v>
      </c>
      <c r="F29" s="8"/>
      <c r="G29" s="8">
        <f t="shared" si="0"/>
        <v>0</v>
      </c>
      <c r="H29" s="9">
        <f t="shared" si="1"/>
        <v>0</v>
      </c>
      <c r="I29" s="8">
        <f t="shared" si="2"/>
        <v>0</v>
      </c>
      <c r="J29" s="8">
        <f t="shared" si="3"/>
        <v>0</v>
      </c>
      <c r="K29" s="6"/>
    </row>
    <row r="30" ht="67.5" spans="1:11">
      <c r="A30" s="5">
        <v>28</v>
      </c>
      <c r="B30" s="6" t="s">
        <v>50</v>
      </c>
      <c r="C30" s="7" t="s">
        <v>195</v>
      </c>
      <c r="D30" s="8" t="s">
        <v>52</v>
      </c>
      <c r="E30" s="8">
        <v>3</v>
      </c>
      <c r="F30" s="8"/>
      <c r="G30" s="8">
        <f t="shared" si="0"/>
        <v>0</v>
      </c>
      <c r="H30" s="9">
        <f t="shared" si="1"/>
        <v>0</v>
      </c>
      <c r="I30" s="8">
        <f t="shared" si="2"/>
        <v>0</v>
      </c>
      <c r="J30" s="8">
        <f t="shared" si="3"/>
        <v>0</v>
      </c>
      <c r="K30" s="6"/>
    </row>
    <row r="31" ht="27" spans="1:11">
      <c r="A31" s="5">
        <v>29</v>
      </c>
      <c r="B31" s="6" t="s">
        <v>196</v>
      </c>
      <c r="C31" s="7" t="s">
        <v>197</v>
      </c>
      <c r="D31" s="8" t="s">
        <v>52</v>
      </c>
      <c r="E31" s="8">
        <v>1</v>
      </c>
      <c r="F31" s="8"/>
      <c r="G31" s="8">
        <f t="shared" si="0"/>
        <v>0</v>
      </c>
      <c r="H31" s="9">
        <f t="shared" si="1"/>
        <v>0</v>
      </c>
      <c r="I31" s="8">
        <f t="shared" si="2"/>
        <v>0</v>
      </c>
      <c r="J31" s="8">
        <f t="shared" si="3"/>
        <v>0</v>
      </c>
      <c r="K31" s="6"/>
    </row>
    <row r="32" spans="1:11">
      <c r="A32" s="5"/>
      <c r="B32" s="5" t="s">
        <v>10</v>
      </c>
      <c r="C32" s="9"/>
      <c r="D32" s="8"/>
      <c r="E32" s="8"/>
      <c r="F32" s="8"/>
      <c r="G32" s="8"/>
      <c r="H32" s="9"/>
      <c r="I32" s="8">
        <f>SUM(I3:I31)</f>
        <v>0</v>
      </c>
      <c r="J32" s="8">
        <f>SUM(J3:J31)</f>
        <v>0</v>
      </c>
      <c r="K32" s="6"/>
    </row>
  </sheetData>
  <mergeCells count="2">
    <mergeCell ref="A1:K1"/>
    <mergeCell ref="B32:C3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铺装工程</vt:lpstr>
      <vt:lpstr>绿化工程</vt:lpstr>
      <vt:lpstr>绿化给排水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Liao</dc:creator>
  <cp:lastModifiedBy>张雨果</cp:lastModifiedBy>
  <dcterms:created xsi:type="dcterms:W3CDTF">2020-08-04T08:20:00Z</dcterms:created>
  <cp:lastPrinted>2020-08-04T08:35:00Z</cp:lastPrinted>
  <dcterms:modified xsi:type="dcterms:W3CDTF">2020-08-26T07:51:56Z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